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drawings/drawing4.xml" ContentType="application/vnd.openxmlformats-officedocument.drawingml.chartshapes+xml"/>
  <Override PartName="/xl/drawings/drawing2.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5.xml" ContentType="application/vnd.openxmlformats-officedocument.drawingml.chartshapes+xml"/>
  <Override PartName="/xl/drawings/drawing3.xml" ContentType="application/vnd.openxmlformats-officedocument.drawingml.chartshapes+xml"/>
  <Override PartName="/xl/drawings/drawing8.xml" ContentType="application/vnd.openxmlformats-officedocument.drawingml.chartshape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theme/themeOverride2.xml" ContentType="application/vnd.openxmlformats-officedocument.themeOverride+xml"/>
  <Override PartName="/xl/charts/chart4.xml" ContentType="application/vnd.openxmlformats-officedocument.drawingml.chart+xml"/>
  <Override PartName="/xl/theme/themeOverride3.xml" ContentType="application/vnd.openxmlformats-officedocument.themeOverride+xml"/>
  <Override PartName="/xl/theme/themeOverride4.xml" ContentType="application/vnd.openxmlformats-officedocument.themeOverride+xml"/>
  <Override PartName="/xl/drawings/drawing7.xml" ContentType="application/vnd.openxmlformats-officedocument.drawing+xml"/>
  <Override PartName="/xl/charts/chart6.xml" ContentType="application/vnd.openxmlformats-officedocument.drawingml.chart+xml"/>
  <Override PartName="/xl/theme/themeOverride5.xml" ContentType="application/vnd.openxmlformats-officedocument.themeOverride+xml"/>
  <Override PartName="/xl/charts/chart5.xml" ContentType="application/vnd.openxmlformats-officedocument.drawingml.chart+xml"/>
  <Override PartName="/xl/charts/chart7.xml" ContentType="application/vnd.openxmlformats-officedocument.drawingml.chart+xml"/>
  <Override PartName="/xl/theme/themeOverride6.xml" ContentType="application/vnd.openxmlformats-officedocument.themeOverride+xml"/>
  <Override PartName="/xl/charts/chart8.xml" ContentType="application/vnd.openxmlformats-officedocument.drawingml.chart+xml"/>
  <Override PartName="/xl/theme/themeOverride7.xml" ContentType="application/vnd.openxmlformats-officedocument.themeOverrid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124226"/>
  <xr:revisionPtr revIDLastSave="0" documentId="8_{EF1BA676-56D6-4212-B714-2B804A982FD4}" xr6:coauthVersionLast="47" xr6:coauthVersionMax="47" xr10:uidLastSave="{00000000-0000-0000-0000-000000000000}"/>
  <bookViews>
    <workbookView xWindow="-28920" yWindow="-120" windowWidth="29040" windowHeight="15720" xr2:uid="{3A613D9B-1388-48A3-B79C-1491D64E54B2}"/>
  </bookViews>
  <sheets>
    <sheet name="Intro" sheetId="7" r:id="rId1"/>
    <sheet name="Financial Proj" sheetId="5" r:id="rId2"/>
    <sheet name="Performance Proj"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6" l="1"/>
  <c r="C5" i="6"/>
  <c r="D5" i="6"/>
  <c r="E5" i="6"/>
  <c r="F5" i="6"/>
  <c r="G5" i="6"/>
  <c r="H5" i="6"/>
  <c r="I5" i="6"/>
  <c r="J5" i="6"/>
  <c r="K5" i="6"/>
  <c r="B28" i="6"/>
  <c r="C28" i="6"/>
  <c r="D28" i="6"/>
  <c r="E28" i="6"/>
  <c r="F28" i="6"/>
  <c r="G28" i="6"/>
  <c r="H28" i="6"/>
  <c r="I28" i="6"/>
  <c r="J28" i="6"/>
  <c r="K28" i="6"/>
  <c r="B53" i="6"/>
  <c r="C53" i="6"/>
  <c r="D53" i="6"/>
  <c r="E53" i="6"/>
  <c r="F53" i="6"/>
  <c r="G53" i="6"/>
  <c r="H53" i="6"/>
  <c r="I53" i="6"/>
  <c r="J53" i="6"/>
  <c r="K53" i="6"/>
  <c r="L53" i="6"/>
  <c r="M53" i="6"/>
  <c r="N53" i="6"/>
  <c r="O53" i="6"/>
  <c r="P53" i="6"/>
  <c r="Q53" i="6"/>
  <c r="R53" i="6"/>
  <c r="S53" i="6"/>
  <c r="T53" i="6"/>
  <c r="U53" i="6"/>
  <c r="V53" i="6"/>
  <c r="W53" i="6"/>
  <c r="X53" i="6"/>
  <c r="Y53" i="6"/>
  <c r="B3" i="6"/>
  <c r="C3" i="6"/>
  <c r="D3" i="6"/>
  <c r="E3" i="6"/>
  <c r="F3" i="6"/>
  <c r="G3" i="6"/>
  <c r="H3" i="6"/>
  <c r="I3" i="6"/>
  <c r="J3" i="6"/>
  <c r="K3" i="6"/>
  <c r="B30" i="5"/>
  <c r="C30" i="5"/>
  <c r="D30" i="5"/>
  <c r="E30" i="5"/>
  <c r="F30" i="5"/>
  <c r="G30" i="5"/>
  <c r="H30" i="5"/>
  <c r="I30" i="5"/>
  <c r="J30" i="5"/>
  <c r="K30" i="5"/>
  <c r="B55" i="5"/>
  <c r="C55" i="5"/>
  <c r="D55" i="5"/>
  <c r="E55" i="5"/>
  <c r="F55" i="5"/>
  <c r="G55" i="5"/>
  <c r="H55" i="5"/>
  <c r="I55" i="5"/>
  <c r="J55" i="5"/>
  <c r="K55" i="5"/>
  <c r="B80" i="5"/>
  <c r="C80" i="5"/>
  <c r="D80" i="5"/>
  <c r="E80" i="5"/>
  <c r="F80" i="5"/>
  <c r="G80" i="5"/>
  <c r="H80" i="5"/>
  <c r="I80" i="5"/>
  <c r="J80" i="5"/>
  <c r="K80" i="5"/>
  <c r="L80" i="5"/>
  <c r="M80" i="5"/>
  <c r="N80" i="5"/>
  <c r="O80" i="5"/>
  <c r="P80" i="5"/>
  <c r="Q80" i="5"/>
  <c r="R80" i="5"/>
  <c r="S80" i="5"/>
  <c r="T80" i="5"/>
  <c r="U80" i="5"/>
  <c r="V80" i="5"/>
  <c r="W80" i="5"/>
  <c r="X80" i="5"/>
  <c r="Y80" i="5"/>
  <c r="B78" i="5"/>
  <c r="C78" i="5"/>
  <c r="D78" i="5"/>
  <c r="E78" i="5"/>
  <c r="F78" i="5"/>
  <c r="G78" i="5"/>
  <c r="H78" i="5"/>
  <c r="I78" i="5"/>
  <c r="J78" i="5"/>
  <c r="K79" i="5" s="1"/>
  <c r="P78" i="5" s="1"/>
  <c r="L78" i="5"/>
  <c r="M78" i="5"/>
  <c r="N78" i="5"/>
  <c r="O78" i="5"/>
  <c r="S78" i="5"/>
  <c r="B28" i="5"/>
  <c r="C28" i="5"/>
  <c r="D28" i="5"/>
  <c r="E28" i="5"/>
  <c r="F28" i="5"/>
  <c r="G28" i="5"/>
  <c r="H28" i="5"/>
  <c r="I28" i="5"/>
  <c r="J28" i="5"/>
  <c r="K29" i="5" s="1"/>
  <c r="K28" i="5" s="1"/>
  <c r="B53" i="5"/>
  <c r="C53" i="5"/>
  <c r="D53" i="5"/>
  <c r="E53" i="5"/>
  <c r="F53" i="5"/>
  <c r="G53" i="5"/>
  <c r="H53" i="5"/>
  <c r="I53" i="5"/>
  <c r="J53" i="5"/>
  <c r="K54" i="5" s="1"/>
  <c r="K53" i="5" s="1"/>
  <c r="B3" i="5"/>
  <c r="C3" i="5"/>
  <c r="D3" i="5"/>
  <c r="E3" i="5"/>
  <c r="F3" i="5"/>
  <c r="G3" i="5"/>
  <c r="H3" i="5"/>
  <c r="I3" i="5"/>
  <c r="J3" i="5"/>
  <c r="K3" i="5"/>
  <c r="L3" i="5"/>
  <c r="M3" i="5"/>
  <c r="N3" i="5"/>
  <c r="O3" i="5"/>
  <c r="P3" i="5"/>
  <c r="Q3" i="5"/>
  <c r="R3" i="5"/>
  <c r="S3" i="5"/>
  <c r="T3" i="5"/>
  <c r="U3" i="5"/>
  <c r="V3" i="5"/>
  <c r="W3" i="5"/>
  <c r="X3" i="5"/>
  <c r="Y4" i="5" s="1"/>
  <c r="Y3" i="5" l="1"/>
  <c r="K78" i="5"/>
  <c r="Y78" i="5"/>
  <c r="W78" i="5"/>
  <c r="X78" i="5"/>
  <c r="V78" i="5"/>
  <c r="U78" i="5"/>
  <c r="T78" i="5"/>
  <c r="R78" i="5"/>
  <c r="Q78" i="5"/>
  <c r="L104" i="5" l="1"/>
  <c r="N104" i="5" l="1"/>
  <c r="O104" i="5"/>
  <c r="P104" i="5"/>
  <c r="Q104" i="5"/>
  <c r="R104" i="5"/>
  <c r="S104" i="5"/>
  <c r="T104" i="5"/>
  <c r="U104" i="5"/>
  <c r="V104" i="5"/>
  <c r="W104" i="5"/>
  <c r="X104" i="5"/>
  <c r="M104" i="5"/>
  <c r="Y104" i="5"/>
  <c r="B106" i="5"/>
  <c r="B104" i="5"/>
  <c r="C104" i="5"/>
  <c r="D104" i="5"/>
  <c r="E104" i="5"/>
  <c r="F104" i="5"/>
  <c r="G104" i="5"/>
  <c r="H104" i="5"/>
  <c r="I104" i="5"/>
  <c r="J104" i="5"/>
  <c r="K104" i="5"/>
  <c r="B55" i="6"/>
  <c r="C55" i="6"/>
  <c r="D55" i="6"/>
  <c r="E55" i="6"/>
  <c r="F55" i="6"/>
  <c r="G55" i="6"/>
  <c r="H55" i="6"/>
  <c r="I55" i="6"/>
  <c r="J55" i="6"/>
  <c r="K55" i="6"/>
  <c r="L55" i="6"/>
  <c r="M55" i="6"/>
  <c r="N55" i="6"/>
  <c r="O55" i="6"/>
  <c r="P55" i="6"/>
  <c r="Q55" i="6"/>
  <c r="R55" i="6"/>
  <c r="S55" i="6"/>
  <c r="T55" i="6"/>
  <c r="U55" i="6"/>
  <c r="V55" i="6"/>
  <c r="W55" i="6"/>
  <c r="X55" i="6"/>
  <c r="Y55" i="6"/>
  <c r="K30" i="6"/>
  <c r="J30" i="6"/>
  <c r="I30" i="6"/>
  <c r="H30" i="6"/>
  <c r="G30" i="6"/>
  <c r="F30" i="6"/>
  <c r="E30" i="6"/>
  <c r="D30" i="6"/>
  <c r="C30" i="6"/>
  <c r="B30" i="6"/>
  <c r="J105" i="5" l="1"/>
  <c r="L105" i="5"/>
  <c r="N105" i="5"/>
  <c r="O105" i="5"/>
  <c r="M105" i="5"/>
  <c r="V105" i="5"/>
  <c r="U105" i="5"/>
  <c r="G105" i="5"/>
  <c r="T105" i="5"/>
  <c r="F105" i="5"/>
  <c r="E105" i="5"/>
  <c r="B105" i="5"/>
  <c r="I105" i="5"/>
  <c r="D105" i="5"/>
  <c r="Q105" i="5"/>
  <c r="Y105" i="5"/>
  <c r="K105" i="5"/>
  <c r="W105" i="5"/>
  <c r="R105" i="5"/>
  <c r="P105" i="5"/>
  <c r="S105" i="5"/>
  <c r="H105" i="5"/>
  <c r="C105" i="5"/>
  <c r="X105" i="5"/>
  <c r="E103" i="5"/>
  <c r="R103" i="5"/>
  <c r="D103" i="5"/>
  <c r="P103" i="5"/>
  <c r="B103" i="5"/>
  <c r="Q103" i="5"/>
  <c r="L103" i="5"/>
  <c r="V103" i="5"/>
  <c r="H103" i="5"/>
  <c r="U103" i="5"/>
  <c r="I103" i="5"/>
  <c r="T103" i="5"/>
  <c r="O103" i="5"/>
  <c r="C103" i="5"/>
  <c r="N103" i="5"/>
  <c r="M103" i="5"/>
  <c r="Y103" i="5"/>
  <c r="X103" i="5"/>
  <c r="K103" i="5"/>
  <c r="J103" i="5"/>
  <c r="W103" i="5"/>
  <c r="F103" i="5"/>
  <c r="G103" i="5"/>
  <c r="S103" i="5"/>
  <c r="Y5" i="5"/>
  <c r="X5" i="5"/>
  <c r="W5" i="5"/>
  <c r="V5" i="5"/>
  <c r="U5" i="5"/>
  <c r="T5" i="5"/>
  <c r="S5" i="5"/>
  <c r="R5" i="5"/>
  <c r="Q5" i="5"/>
  <c r="P5" i="5"/>
  <c r="O5" i="5"/>
  <c r="N5" i="5"/>
  <c r="M5" i="5"/>
  <c r="L5" i="5"/>
  <c r="K5" i="5"/>
  <c r="J5" i="5"/>
  <c r="I5" i="5"/>
  <c r="H5" i="5"/>
  <c r="G5" i="5"/>
  <c r="F5" i="5"/>
  <c r="E5" i="5"/>
  <c r="D5" i="5"/>
  <c r="C5" i="5"/>
  <c r="B5" i="5"/>
</calcChain>
</file>

<file path=xl/sharedStrings.xml><?xml version="1.0" encoding="utf-8"?>
<sst xmlns="http://schemas.openxmlformats.org/spreadsheetml/2006/main" count="177" uniqueCount="40">
  <si>
    <t>Administration</t>
  </si>
  <si>
    <t>Quarterly Projection</t>
  </si>
  <si>
    <t>Actual Quarterly Expend (from QPRs)</t>
  </si>
  <si>
    <t>Renew NC Single Family Housing</t>
  </si>
  <si>
    <t>Renew NC Small Rental Rehabilitation</t>
  </si>
  <si>
    <t>Mitigation Expenditures</t>
  </si>
  <si>
    <t>TOTAL EXPENDITURES</t>
  </si>
  <si>
    <t>Projected Units (Cumulative)</t>
  </si>
  <si>
    <t># of Housing Units (Quarterly Projection)</t>
  </si>
  <si>
    <t>Actual Units (Cumulative)</t>
  </si>
  <si>
    <t># of Housing Units (Populated from QPR Reporting)</t>
  </si>
  <si>
    <t>Mitigation</t>
  </si>
  <si>
    <t>Projected Expenditures (Cumulative)</t>
  </si>
  <si>
    <t>Actual Expenditures (Cumulative)</t>
  </si>
  <si>
    <t>12/2025</t>
  </si>
  <si>
    <t>3/2026</t>
  </si>
  <si>
    <t>6/2026</t>
  </si>
  <si>
    <t>9/2026</t>
  </si>
  <si>
    <t>12/2027</t>
  </si>
  <si>
    <t>3/2027</t>
  </si>
  <si>
    <t>6/2027</t>
  </si>
  <si>
    <t>9/2027</t>
  </si>
  <si>
    <t>12/2028</t>
  </si>
  <si>
    <t>3/2028</t>
  </si>
  <si>
    <t>6/2028</t>
  </si>
  <si>
    <t>9/2028</t>
  </si>
  <si>
    <t>12/2029</t>
  </si>
  <si>
    <t>3/2029</t>
  </si>
  <si>
    <t>6/2029</t>
  </si>
  <si>
    <t>9/2029</t>
  </si>
  <si>
    <t>12/2030</t>
  </si>
  <si>
    <t>3/2030</t>
  </si>
  <si>
    <t>6/2030</t>
  </si>
  <si>
    <t>9/2030</t>
  </si>
  <si>
    <t>12/2031</t>
  </si>
  <si>
    <t>3/2031</t>
  </si>
  <si>
    <t>6/2031</t>
  </si>
  <si>
    <t>9/2031</t>
  </si>
  <si>
    <r>
      <rPr>
        <b/>
        <sz val="11"/>
        <color rgb="FF000000"/>
        <rFont val="Calibri"/>
        <family val="2"/>
      </rPr>
      <t xml:space="preserve">State of North Carolina, Division of Community Revitalization
Community Development Block Grant - Disaster Recovery (CDBG-DR) Programs, Hurricane Helene Grant
Projections of Expenditures and Outcomes
</t>
    </r>
    <r>
      <rPr>
        <sz val="11"/>
        <color rgb="FF000000"/>
        <rFont val="Calibri"/>
        <family val="2"/>
        <scheme val="minor"/>
      </rPr>
      <t xml:space="preserve">Grant #: B-25-DU-37-0001
</t>
    </r>
    <r>
      <rPr>
        <b/>
        <sz val="11"/>
        <color rgb="FF000000"/>
        <rFont val="Calibri"/>
        <family val="2"/>
        <scheme val="minor"/>
      </rPr>
      <t>Background:</t>
    </r>
    <r>
      <rPr>
        <sz val="11"/>
        <color rgb="FF000000"/>
        <rFont val="Calibri"/>
        <family val="2"/>
        <scheme val="minor"/>
      </rPr>
      <t xml:space="preserve"> The Federal Register notice authorizing North Carolina’s allocation of CDBG-DR funds requires the State to publish quarterly projections of program expenditures and outcomes.
</t>
    </r>
    <r>
      <rPr>
        <b/>
        <sz val="11"/>
        <color rgb="FF000000"/>
        <rFont val="Calibri"/>
        <family val="2"/>
        <scheme val="minor"/>
      </rPr>
      <t>Reading the Projections:</t>
    </r>
    <r>
      <rPr>
        <sz val="11"/>
        <color rgb="FF000000"/>
        <rFont val="Calibri"/>
        <family val="2"/>
        <scheme val="minor"/>
      </rPr>
      <t xml:space="preserve"> This file contains two spreadsheets: one for financial projections and one for performance indicator projections. The columns indicate a month and year that correspond to the last month of each quarter. For example, 6/2026 represents the quarter from 4/1/2026-6/30/2026. The graphs represent cumulative expenditures over the life of the programs. Notes:
- The first reporting period is 12/2025, representing all outcomes from the beginning of the program through 12/31/2025.
- Actual Expenditures and Actual Quarterly Expend reported in Administration for 12/2025 includes Activity Delivery Costs (ADC) that will be transferred to other program expenditures after programs are launched.
</t>
    </r>
    <r>
      <rPr>
        <b/>
        <sz val="11"/>
        <color rgb="FF000000"/>
        <rFont val="Calibri"/>
        <family val="2"/>
        <scheme val="minor"/>
      </rPr>
      <t xml:space="preserve">Revisions: </t>
    </r>
    <r>
      <rPr>
        <b/>
        <u/>
        <sz val="11"/>
        <color rgb="FF000000"/>
        <rFont val="Calibri"/>
        <family val="2"/>
        <scheme val="minor"/>
      </rPr>
      <t>Please note that these projections are estimations</t>
    </r>
    <r>
      <rPr>
        <sz val="11"/>
        <color rgb="FF000000"/>
        <rFont val="Calibri"/>
        <family val="2"/>
        <scheme val="minor"/>
      </rPr>
      <t xml:space="preserve"> and will be revised regularly as more data becomes available through the award process. New programs or programs that have not yet launched may not be captured in this projections report. Additionally, these projections will be updated following Quarterly Performance Reports submitted to HUD to reflect actual progress.
</t>
    </r>
  </si>
  <si>
    <t>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</si>
</sst>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b/>
      <sz val="11"/>
      <color rgb="FF000000"/>
      <name val="Calibri"/>
      <family val="2"/>
    </font>
    <font>
      <sz val="11"/>
      <color rgb="FF000000"/>
      <name val="Calibri"/>
      <family val="2"/>
      <scheme val="minor"/>
    </font>
    <font>
      <b/>
      <sz val="11"/>
      <color rgb="FF000000"/>
      <name val="Calibri"/>
      <family val="2"/>
      <scheme val="minor"/>
    </font>
    <font>
      <sz val="11"/>
      <color rgb="FF000000"/>
      <name val="Calibri"/>
      <family val="2"/>
    </font>
    <font>
      <b/>
      <u/>
      <sz val="11"/>
      <color rgb="FF000000"/>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0" tint="-0.34998626667073579"/>
        <bgColor indexed="64"/>
      </patternFill>
    </fill>
    <fill>
      <patternFill patternType="solid">
        <fgColor theme="2"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3">
    <xf numFmtId="0" fontId="0" fillId="0" borderId="0" xfId="0"/>
    <xf numFmtId="164" fontId="0" fillId="0" borderId="0" xfId="0" applyNumberFormat="1"/>
    <xf numFmtId="0" fontId="2" fillId="2" borderId="1" xfId="0" applyFont="1" applyFill="1" applyBorder="1"/>
    <xf numFmtId="49" fontId="2" fillId="2" borderId="1" xfId="0" applyNumberFormat="1" applyFont="1" applyFill="1" applyBorder="1" applyAlignment="1">
      <alignment horizontal="right"/>
    </xf>
    <xf numFmtId="0" fontId="0" fillId="0" borderId="1" xfId="0" applyBorder="1"/>
    <xf numFmtId="0" fontId="0" fillId="0" borderId="1" xfId="0" applyBorder="1" applyAlignment="1">
      <alignment horizontal="left" wrapText="1"/>
    </xf>
    <xf numFmtId="0" fontId="0" fillId="4" borderId="1" xfId="0" applyFill="1" applyBorder="1"/>
    <xf numFmtId="0" fontId="0" fillId="0" borderId="1" xfId="0" applyBorder="1" applyAlignment="1">
      <alignment horizontal="left"/>
    </xf>
    <xf numFmtId="0" fontId="0" fillId="0" borderId="0" xfId="0" applyAlignment="1">
      <alignment wrapText="1"/>
    </xf>
    <xf numFmtId="0" fontId="2" fillId="2" borderId="1" xfId="0" applyFont="1" applyFill="1" applyBorder="1" applyAlignment="1">
      <alignment wrapText="1"/>
    </xf>
    <xf numFmtId="44" fontId="0" fillId="0" borderId="1" xfId="1" applyFont="1" applyBorder="1"/>
    <xf numFmtId="44" fontId="3" fillId="3" borderId="1" xfId="1" applyFont="1" applyFill="1" applyBorder="1"/>
    <xf numFmtId="44" fontId="0" fillId="3" borderId="1" xfId="1" applyFont="1" applyFill="1" applyBorder="1"/>
    <xf numFmtId="44" fontId="0" fillId="4" borderId="1" xfId="1" applyFont="1" applyFill="1" applyBorder="1"/>
    <xf numFmtId="44" fontId="0" fillId="4" borderId="1" xfId="1" applyFont="1" applyFill="1" applyBorder="1" applyAlignment="1">
      <alignment wrapText="1"/>
    </xf>
    <xf numFmtId="44" fontId="3" fillId="5" borderId="1" xfId="1" applyFont="1" applyFill="1" applyBorder="1"/>
    <xf numFmtId="44" fontId="3" fillId="4" borderId="1" xfId="1" applyFont="1" applyFill="1" applyBorder="1"/>
    <xf numFmtId="0" fontId="0" fillId="0" borderId="1" xfId="0" applyBorder="1" applyAlignment="1">
      <alignment horizontal="left" indent="1"/>
    </xf>
    <xf numFmtId="0" fontId="0" fillId="3" borderId="1" xfId="0" applyFill="1" applyBorder="1"/>
    <xf numFmtId="8" fontId="3" fillId="3" borderId="1" xfId="1" applyNumberFormat="1" applyFont="1" applyFill="1" applyBorder="1"/>
    <xf numFmtId="0" fontId="8" fillId="0" borderId="2" xfId="0" applyFont="1" applyBorder="1" applyAlignment="1">
      <alignment vertical="top" wrapText="1"/>
    </xf>
    <xf numFmtId="0" fontId="0" fillId="0" borderId="3" xfId="0" applyBorder="1" applyAlignment="1">
      <alignment vertical="top"/>
    </xf>
    <xf numFmtId="0" fontId="0" fillId="0" borderId="4" xfId="0" applyBorder="1" applyAlignment="1">
      <alignment vertical="top"/>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t>Renew NC Single Family Housing Program</a:t>
            </a:r>
          </a:p>
        </c:rich>
      </c:tx>
      <c:layout>
        <c:manualLayout>
          <c:xMode val="edge"/>
          <c:yMode val="edge"/>
          <c:x val="0.17493827160493824"/>
          <c:y val="3.7037037037037035E-2"/>
        </c:manualLayout>
      </c:layout>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Proj'!$A$28</c:f>
              <c:strCache>
                <c:ptCount val="1"/>
                <c:pt idx="0">
                  <c:v>Projected Expenditures (Cumulative)</c:v>
                </c:pt>
              </c:strCache>
            </c:strRef>
          </c:tx>
          <c:marker>
            <c:symbol val="diamond"/>
            <c:size val="4"/>
          </c:marker>
          <c:cat>
            <c:strRef>
              <c:f>'Financial Proj'!$B$27:$K$27</c:f>
              <c:strCache>
                <c:ptCount val="10"/>
                <c:pt idx="0">
                  <c:v>12/2025</c:v>
                </c:pt>
                <c:pt idx="1">
                  <c:v>3/2026</c:v>
                </c:pt>
                <c:pt idx="2">
                  <c:v>6/2026</c:v>
                </c:pt>
                <c:pt idx="3">
                  <c:v>9/2026</c:v>
                </c:pt>
                <c:pt idx="4">
                  <c:v>12/2026</c:v>
                </c:pt>
                <c:pt idx="5">
                  <c:v>3/2027</c:v>
                </c:pt>
                <c:pt idx="6">
                  <c:v>6/2027</c:v>
                </c:pt>
                <c:pt idx="7">
                  <c:v>9/2027</c:v>
                </c:pt>
                <c:pt idx="8">
                  <c:v>12/2027</c:v>
                </c:pt>
                <c:pt idx="9">
                  <c:v>3/2028</c:v>
                </c:pt>
              </c:strCache>
            </c:strRef>
          </c:cat>
          <c:val>
            <c:numRef>
              <c:f>'Financial Proj'!$B$28:$K$28</c:f>
              <c:numCache>
                <c:formatCode>_("$"* #,##0.00_);_("$"* \(#,##0.00\);_("$"* "-"??_);_(@_)</c:formatCode>
                <c:ptCount val="10"/>
                <c:pt idx="0">
                  <c:v>2900000</c:v>
                </c:pt>
                <c:pt idx="1">
                  <c:v>46575000</c:v>
                </c:pt>
                <c:pt idx="2">
                  <c:v>112087000</c:v>
                </c:pt>
                <c:pt idx="3">
                  <c:v>177599000</c:v>
                </c:pt>
                <c:pt idx="4">
                  <c:v>264949000</c:v>
                </c:pt>
                <c:pt idx="5">
                  <c:v>352299000</c:v>
                </c:pt>
                <c:pt idx="6">
                  <c:v>461486000</c:v>
                </c:pt>
                <c:pt idx="7">
                  <c:v>548836000</c:v>
                </c:pt>
                <c:pt idx="8">
                  <c:v>625267000</c:v>
                </c:pt>
                <c:pt idx="9">
                  <c:v>676960100</c:v>
                </c:pt>
              </c:numCache>
            </c:numRef>
          </c:val>
          <c:smooth val="0"/>
          <c:extLst>
            <c:ext xmlns:c16="http://schemas.microsoft.com/office/drawing/2014/chart" uri="{C3380CC4-5D6E-409C-BE32-E72D297353CC}">
              <c16:uniqueId val="{00000000-46FB-4CE0-B33C-39E1DF6AE0C2}"/>
            </c:ext>
          </c:extLst>
        </c:ser>
        <c:ser>
          <c:idx val="2"/>
          <c:order val="1"/>
          <c:tx>
            <c:strRef>
              <c:f>'Financial Proj'!$A$30</c:f>
              <c:strCache>
                <c:ptCount val="1"/>
                <c:pt idx="0">
                  <c:v>Actual Expenditures (Cumulative)</c:v>
                </c:pt>
              </c:strCache>
            </c:strRef>
          </c:tx>
          <c:marker>
            <c:symbol val="triangle"/>
            <c:size val="3"/>
          </c:marker>
          <c:cat>
            <c:strRef>
              <c:f>'Financial Proj'!$B$27:$K$27</c:f>
              <c:strCache>
                <c:ptCount val="10"/>
                <c:pt idx="0">
                  <c:v>12/2025</c:v>
                </c:pt>
                <c:pt idx="1">
                  <c:v>3/2026</c:v>
                </c:pt>
                <c:pt idx="2">
                  <c:v>6/2026</c:v>
                </c:pt>
                <c:pt idx="3">
                  <c:v>9/2026</c:v>
                </c:pt>
                <c:pt idx="4">
                  <c:v>12/2026</c:v>
                </c:pt>
                <c:pt idx="5">
                  <c:v>3/2027</c:v>
                </c:pt>
                <c:pt idx="6">
                  <c:v>6/2027</c:v>
                </c:pt>
                <c:pt idx="7">
                  <c:v>9/2027</c:v>
                </c:pt>
                <c:pt idx="8">
                  <c:v>12/2027</c:v>
                </c:pt>
                <c:pt idx="9">
                  <c:v>3/2028</c:v>
                </c:pt>
              </c:strCache>
            </c:strRef>
          </c:cat>
          <c:val>
            <c:numRef>
              <c:f>'Financial Proj'!$B$30:$K$30</c:f>
              <c:numCache>
                <c:formatCode>_("$"* #,##0.00_);_("$"* \(#,##0.00\);_("$"* "-"??_);_(@_)</c:formatCode>
                <c:ptCount val="10"/>
                <c:pt idx="0">
                  <c:v>2899567.13</c:v>
                </c:pt>
                <c:pt idx="1">
                  <c:v>2899567.13</c:v>
                </c:pt>
                <c:pt idx="2">
                  <c:v>2899567.13</c:v>
                </c:pt>
                <c:pt idx="3">
                  <c:v>2899567.13</c:v>
                </c:pt>
                <c:pt idx="4">
                  <c:v>2899567.13</c:v>
                </c:pt>
                <c:pt idx="5">
                  <c:v>2899567.13</c:v>
                </c:pt>
                <c:pt idx="6">
                  <c:v>2899567.13</c:v>
                </c:pt>
                <c:pt idx="7">
                  <c:v>2899567.13</c:v>
                </c:pt>
                <c:pt idx="8">
                  <c:v>2899567.13</c:v>
                </c:pt>
                <c:pt idx="9">
                  <c:v>2899567.13</c:v>
                </c:pt>
              </c:numCache>
            </c:numRef>
          </c:val>
          <c:smooth val="0"/>
          <c:extLst>
            <c:ext xmlns:c16="http://schemas.microsoft.com/office/drawing/2014/chart" uri="{C3380CC4-5D6E-409C-BE32-E72D297353CC}">
              <c16:uniqueId val="{00000001-46FB-4CE0-B33C-39E1DF6AE0C2}"/>
            </c:ext>
          </c:extLst>
        </c:ser>
        <c:dLbls>
          <c:showLegendKey val="0"/>
          <c:showVal val="0"/>
          <c:showCatName val="0"/>
          <c:showSerName val="0"/>
          <c:showPercent val="0"/>
          <c:showBubbleSize val="0"/>
        </c:dLbls>
        <c:marker val="1"/>
        <c:smooth val="0"/>
        <c:axId val="272420783"/>
        <c:axId val="1"/>
      </c:lineChart>
      <c:catAx>
        <c:axId val="272420783"/>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
        <c:crosses val="autoZero"/>
        <c:auto val="0"/>
        <c:lblAlgn val="ctr"/>
        <c:lblOffset val="100"/>
        <c:noMultiLvlLbl val="0"/>
      </c:catAx>
      <c:valAx>
        <c:axId val="1"/>
        <c:scaling>
          <c:orientation val="minMax"/>
        </c:scaling>
        <c:delete val="0"/>
        <c:axPos val="l"/>
        <c:majorGridlines/>
        <c:numFmt formatCode="_(&quot;$&quot;* #,##0.00_);_(&quot;$&quot;* \(#,##0.00\);_(&quot;$&quot;* &quot;-&quot;??_);_(@_)" sourceLinked="1"/>
        <c:majorTickMark val="none"/>
        <c:minorTickMark val="none"/>
        <c:tickLblPos val="nextTo"/>
        <c:crossAx val="272420783"/>
        <c:crosses val="autoZero"/>
        <c:crossBetween val="between"/>
        <c:dispUnits>
          <c:builtInUnit val="millions"/>
          <c:dispUnitsLbl>
            <c:layout>
              <c:manualLayout>
                <c:xMode val="edge"/>
                <c:yMode val="edge"/>
                <c:x val="2.3001297106776909E-3"/>
                <c:y val="0.44471374671916009"/>
              </c:manualLayout>
            </c:layout>
          </c:dispUnitsLbl>
        </c:dispUnits>
      </c:valAx>
    </c:plotArea>
    <c:legend>
      <c:legendPos val="r"/>
      <c:layout>
        <c:manualLayout>
          <c:xMode val="edge"/>
          <c:yMode val="edge"/>
          <c:x val="0.77872690156154722"/>
          <c:y val="0.35209919072615925"/>
          <c:w val="0.20738425373595981"/>
          <c:h val="0.29224245406824145"/>
        </c:manualLayout>
      </c:layout>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800" b="1" i="0" u="none" strike="noStrike" kern="1200" baseline="0">
                <a:solidFill>
                  <a:sysClr val="windowText" lastClr="000000"/>
                </a:solidFill>
              </a:rPr>
              <a:t>Renew NC Small Rental Rehabilitation</a:t>
            </a:r>
            <a:endParaRPr lang="en-US"/>
          </a:p>
        </c:rich>
      </c:tx>
      <c:layout>
        <c:manualLayout>
          <c:xMode val="edge"/>
          <c:yMode val="edge"/>
          <c:x val="0.20526748971193415"/>
          <c:y val="3.7037037037037035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Proj'!$A$53</c:f>
              <c:strCache>
                <c:ptCount val="1"/>
                <c:pt idx="0">
                  <c:v>Projected Expenditures (Cumulative)</c:v>
                </c:pt>
              </c:strCache>
            </c:strRef>
          </c:tx>
          <c:marker>
            <c:symbol val="diamond"/>
            <c:size val="4"/>
          </c:marker>
          <c:cat>
            <c:strRef>
              <c:f>'Financial Proj'!$B$52:$K$52</c:f>
              <c:strCache>
                <c:ptCount val="10"/>
                <c:pt idx="0">
                  <c:v>12/2025</c:v>
                </c:pt>
                <c:pt idx="1">
                  <c:v>3/2026</c:v>
                </c:pt>
                <c:pt idx="2">
                  <c:v>6/2026</c:v>
                </c:pt>
                <c:pt idx="3">
                  <c:v>9/2026</c:v>
                </c:pt>
                <c:pt idx="4">
                  <c:v>12/2026</c:v>
                </c:pt>
                <c:pt idx="5">
                  <c:v>3/2027</c:v>
                </c:pt>
                <c:pt idx="6">
                  <c:v>6/2027</c:v>
                </c:pt>
                <c:pt idx="7">
                  <c:v>9/2027</c:v>
                </c:pt>
                <c:pt idx="8">
                  <c:v>12/2027</c:v>
                </c:pt>
                <c:pt idx="9">
                  <c:v>3/2028</c:v>
                </c:pt>
              </c:strCache>
            </c:strRef>
          </c:cat>
          <c:val>
            <c:numRef>
              <c:f>'Financial Proj'!$B$53:$K$53</c:f>
              <c:numCache>
                <c:formatCode>_("$"* #,##0.00_);_("$"* \(#,##0.00\);_("$"* "-"??_);_(@_)</c:formatCode>
                <c:ptCount val="10"/>
                <c:pt idx="0">
                  <c:v>20000</c:v>
                </c:pt>
                <c:pt idx="1">
                  <c:v>401000</c:v>
                </c:pt>
                <c:pt idx="2">
                  <c:v>4211000</c:v>
                </c:pt>
                <c:pt idx="3">
                  <c:v>8021000</c:v>
                </c:pt>
                <c:pt idx="4">
                  <c:v>15641000</c:v>
                </c:pt>
                <c:pt idx="5">
                  <c:v>23261000</c:v>
                </c:pt>
                <c:pt idx="6">
                  <c:v>34690000</c:v>
                </c:pt>
                <c:pt idx="7">
                  <c:v>42310000</c:v>
                </c:pt>
                <c:pt idx="8">
                  <c:v>48025000</c:v>
                </c:pt>
                <c:pt idx="9">
                  <c:v>51813690</c:v>
                </c:pt>
              </c:numCache>
            </c:numRef>
          </c:val>
          <c:smooth val="0"/>
          <c:extLst>
            <c:ext xmlns:c16="http://schemas.microsoft.com/office/drawing/2014/chart" uri="{C3380CC4-5D6E-409C-BE32-E72D297353CC}">
              <c16:uniqueId val="{00000000-24E4-4274-B636-88092B3C905A}"/>
            </c:ext>
          </c:extLst>
        </c:ser>
        <c:ser>
          <c:idx val="2"/>
          <c:order val="1"/>
          <c:tx>
            <c:strRef>
              <c:f>'Financial Proj'!$A$55</c:f>
              <c:strCache>
                <c:ptCount val="1"/>
                <c:pt idx="0">
                  <c:v>Actual Expenditures (Cumulative)</c:v>
                </c:pt>
              </c:strCache>
            </c:strRef>
          </c:tx>
          <c:marker>
            <c:symbol val="triangle"/>
            <c:size val="3"/>
          </c:marker>
          <c:cat>
            <c:strRef>
              <c:f>'Financial Proj'!$B$52:$K$52</c:f>
              <c:strCache>
                <c:ptCount val="10"/>
                <c:pt idx="0">
                  <c:v>12/2025</c:v>
                </c:pt>
                <c:pt idx="1">
                  <c:v>3/2026</c:v>
                </c:pt>
                <c:pt idx="2">
                  <c:v>6/2026</c:v>
                </c:pt>
                <c:pt idx="3">
                  <c:v>9/2026</c:v>
                </c:pt>
                <c:pt idx="4">
                  <c:v>12/2026</c:v>
                </c:pt>
                <c:pt idx="5">
                  <c:v>3/2027</c:v>
                </c:pt>
                <c:pt idx="6">
                  <c:v>6/2027</c:v>
                </c:pt>
                <c:pt idx="7">
                  <c:v>9/2027</c:v>
                </c:pt>
                <c:pt idx="8">
                  <c:v>12/2027</c:v>
                </c:pt>
                <c:pt idx="9">
                  <c:v>3/2028</c:v>
                </c:pt>
              </c:strCache>
            </c:strRef>
          </c:cat>
          <c:val>
            <c:numRef>
              <c:f>'Financial Proj'!$B$55:$K$55</c:f>
              <c:numCache>
                <c:formatCode>_("$"* #,##0.00_);_("$"* \(#,##0.00\);_("$"* "-"??_);_(@_)</c:formatCode>
                <c:ptCount val="10"/>
                <c:pt idx="0">
                  <c:v>19789.11</c:v>
                </c:pt>
                <c:pt idx="1">
                  <c:v>19789.11</c:v>
                </c:pt>
                <c:pt idx="2">
                  <c:v>19789.11</c:v>
                </c:pt>
                <c:pt idx="3">
                  <c:v>19789.11</c:v>
                </c:pt>
                <c:pt idx="4">
                  <c:v>19789.11</c:v>
                </c:pt>
                <c:pt idx="5">
                  <c:v>19789.11</c:v>
                </c:pt>
                <c:pt idx="6">
                  <c:v>19789.11</c:v>
                </c:pt>
                <c:pt idx="7">
                  <c:v>19789.11</c:v>
                </c:pt>
                <c:pt idx="8">
                  <c:v>19789.11</c:v>
                </c:pt>
                <c:pt idx="9">
                  <c:v>19789.11</c:v>
                </c:pt>
              </c:numCache>
            </c:numRef>
          </c:val>
          <c:smooth val="0"/>
          <c:extLst>
            <c:ext xmlns:c16="http://schemas.microsoft.com/office/drawing/2014/chart" uri="{C3380CC4-5D6E-409C-BE32-E72D297353CC}">
              <c16:uniqueId val="{00000001-24E4-4274-B636-88092B3C905A}"/>
            </c:ext>
          </c:extLst>
        </c:ser>
        <c:dLbls>
          <c:showLegendKey val="0"/>
          <c:showVal val="0"/>
          <c:showCatName val="0"/>
          <c:showSerName val="0"/>
          <c:showPercent val="0"/>
          <c:showBubbleSize val="0"/>
        </c:dLbls>
        <c:marker val="1"/>
        <c:smooth val="0"/>
        <c:axId val="273531567"/>
        <c:axId val="1"/>
      </c:lineChart>
      <c:catAx>
        <c:axId val="273531567"/>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numFmt formatCode="_(&quot;$&quot;* #,##0.00_);_(&quot;$&quot;* \(#,##0.00\);_(&quot;$&quot;* &quot;-&quot;??_);_(@_)" sourceLinked="1"/>
        <c:majorTickMark val="none"/>
        <c:minorTickMark val="none"/>
        <c:tickLblPos val="nextTo"/>
        <c:crossAx val="273531567"/>
        <c:crosses val="autoZero"/>
        <c:crossBetween val="between"/>
        <c:dispUnits>
          <c:builtInUnit val="millions"/>
          <c:dispUnitsLbl>
            <c:layout>
              <c:manualLayout>
                <c:xMode val="edge"/>
                <c:yMode val="edge"/>
                <c:x val="2.3001297106776918E-3"/>
                <c:y val="0.44471374671916009"/>
              </c:manualLayout>
            </c:layout>
          </c:dispUnitsLbl>
        </c:dispUnits>
      </c:valAx>
    </c:plotArea>
    <c:legend>
      <c:legendPos val="r"/>
      <c:layout>
        <c:manualLayout>
          <c:xMode val="edge"/>
          <c:yMode val="edge"/>
          <c:x val="0.77872685677803788"/>
          <c:y val="0.35209919072615925"/>
          <c:w val="0.20738419521884088"/>
          <c:h val="0.29224245406824145"/>
        </c:manualLayou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800"/>
            </a:pPr>
            <a:r>
              <a:rPr lang="en-US" sz="1800" b="1" i="0" baseline="0"/>
              <a:t>Division of Community Revitalization</a:t>
            </a:r>
          </a:p>
          <a:p>
            <a:pPr>
              <a:defRPr sz="1800"/>
            </a:pPr>
            <a:r>
              <a:rPr lang="en-US" sz="1800" b="1" i="0" baseline="0"/>
              <a:t>Administration Expenditures</a:t>
            </a:r>
          </a:p>
        </c:rich>
      </c:tx>
      <c:layout>
        <c:manualLayout>
          <c:xMode val="edge"/>
          <c:yMode val="edge"/>
          <c:x val="0.2104782735491397"/>
          <c:y val="1.4814814814814815E-2"/>
        </c:manualLayout>
      </c:layout>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Proj'!$A$3</c:f>
              <c:strCache>
                <c:ptCount val="1"/>
                <c:pt idx="0">
                  <c:v>Projected Expenditures (Cumulative)</c:v>
                </c:pt>
              </c:strCache>
            </c:strRef>
          </c:tx>
          <c:marker>
            <c:symbol val="diamond"/>
            <c:size val="4"/>
          </c:marker>
          <c:cat>
            <c:strRef>
              <c:f>'Financial Proj'!$B$2:$Y$2</c:f>
              <c:strCache>
                <c:ptCount val="24"/>
                <c:pt idx="0">
                  <c:v>12/2025</c:v>
                </c:pt>
                <c:pt idx="1">
                  <c:v>3/2026</c:v>
                </c:pt>
                <c:pt idx="2">
                  <c:v>6/2026</c:v>
                </c:pt>
                <c:pt idx="3">
                  <c:v>9/2026</c:v>
                </c:pt>
                <c:pt idx="4">
                  <c:v>12/2026</c:v>
                </c:pt>
                <c:pt idx="5">
                  <c:v>3/2027</c:v>
                </c:pt>
                <c:pt idx="6">
                  <c:v>6/2027</c:v>
                </c:pt>
                <c:pt idx="7">
                  <c:v>9/2027</c:v>
                </c:pt>
                <c:pt idx="8">
                  <c:v>12/2027</c:v>
                </c:pt>
                <c:pt idx="9">
                  <c:v>3/2028</c:v>
                </c:pt>
                <c:pt idx="10">
                  <c:v>6/2028</c:v>
                </c:pt>
                <c:pt idx="11">
                  <c:v>9/2028</c:v>
                </c:pt>
                <c:pt idx="12">
                  <c:v>12/2028</c:v>
                </c:pt>
                <c:pt idx="13">
                  <c:v>3/2029</c:v>
                </c:pt>
                <c:pt idx="14">
                  <c:v>6/2029</c:v>
                </c:pt>
                <c:pt idx="15">
                  <c:v>9/2029</c:v>
                </c:pt>
                <c:pt idx="16">
                  <c:v>12/2029</c:v>
                </c:pt>
                <c:pt idx="17">
                  <c:v>3/2030</c:v>
                </c:pt>
                <c:pt idx="18">
                  <c:v>6/2030</c:v>
                </c:pt>
                <c:pt idx="19">
                  <c:v>9/2030</c:v>
                </c:pt>
                <c:pt idx="20">
                  <c:v>12/2030</c:v>
                </c:pt>
                <c:pt idx="21">
                  <c:v>3/2031</c:v>
                </c:pt>
                <c:pt idx="22">
                  <c:v>6/2031</c:v>
                </c:pt>
                <c:pt idx="23">
                  <c:v>9/2031</c:v>
                </c:pt>
              </c:strCache>
            </c:strRef>
          </c:cat>
          <c:val>
            <c:numRef>
              <c:f>'Financial Proj'!$B$3:$Y$3</c:f>
              <c:numCache>
                <c:formatCode>_("$"* #,##0.00_);_("$"* \(#,##0.00\);_("$"* "-"??_);_(@_)</c:formatCode>
                <c:ptCount val="24"/>
                <c:pt idx="0">
                  <c:v>2255000</c:v>
                </c:pt>
                <c:pt idx="1">
                  <c:v>5107000</c:v>
                </c:pt>
                <c:pt idx="2">
                  <c:v>7959000</c:v>
                </c:pt>
                <c:pt idx="3">
                  <c:v>10955000</c:v>
                </c:pt>
                <c:pt idx="4">
                  <c:v>13951000</c:v>
                </c:pt>
                <c:pt idx="5">
                  <c:v>16947000</c:v>
                </c:pt>
                <c:pt idx="6">
                  <c:v>19943000</c:v>
                </c:pt>
                <c:pt idx="7">
                  <c:v>22979000</c:v>
                </c:pt>
                <c:pt idx="8">
                  <c:v>26015000</c:v>
                </c:pt>
                <c:pt idx="9">
                  <c:v>29051000</c:v>
                </c:pt>
                <c:pt idx="10">
                  <c:v>32087000</c:v>
                </c:pt>
                <c:pt idx="11">
                  <c:v>35164000</c:v>
                </c:pt>
                <c:pt idx="12">
                  <c:v>38241000</c:v>
                </c:pt>
                <c:pt idx="13">
                  <c:v>41318000</c:v>
                </c:pt>
                <c:pt idx="14">
                  <c:v>44395000</c:v>
                </c:pt>
                <c:pt idx="15">
                  <c:v>47515000</c:v>
                </c:pt>
                <c:pt idx="16">
                  <c:v>50635000</c:v>
                </c:pt>
                <c:pt idx="17">
                  <c:v>53755000</c:v>
                </c:pt>
                <c:pt idx="18">
                  <c:v>56875000</c:v>
                </c:pt>
                <c:pt idx="19">
                  <c:v>60045000</c:v>
                </c:pt>
                <c:pt idx="20">
                  <c:v>63215000</c:v>
                </c:pt>
                <c:pt idx="21">
                  <c:v>66385000</c:v>
                </c:pt>
                <c:pt idx="22">
                  <c:v>69555000</c:v>
                </c:pt>
                <c:pt idx="23">
                  <c:v>71406000</c:v>
                </c:pt>
              </c:numCache>
            </c:numRef>
          </c:val>
          <c:smooth val="0"/>
          <c:extLst>
            <c:ext xmlns:c16="http://schemas.microsoft.com/office/drawing/2014/chart" uri="{C3380CC4-5D6E-409C-BE32-E72D297353CC}">
              <c16:uniqueId val="{00000000-2EC0-4034-9ED2-B3D11F296D49}"/>
            </c:ext>
          </c:extLst>
        </c:ser>
        <c:ser>
          <c:idx val="2"/>
          <c:order val="1"/>
          <c:tx>
            <c:strRef>
              <c:f>'Financial Proj'!$A$5</c:f>
              <c:strCache>
                <c:ptCount val="1"/>
                <c:pt idx="0">
                  <c:v>Actual Expenditures (Cumulative)</c:v>
                </c:pt>
              </c:strCache>
            </c:strRef>
          </c:tx>
          <c:marker>
            <c:symbol val="triangle"/>
            <c:size val="3"/>
          </c:marker>
          <c:cat>
            <c:strRef>
              <c:f>'Financial Proj'!$B$2:$Y$2</c:f>
              <c:strCache>
                <c:ptCount val="24"/>
                <c:pt idx="0">
                  <c:v>12/2025</c:v>
                </c:pt>
                <c:pt idx="1">
                  <c:v>3/2026</c:v>
                </c:pt>
                <c:pt idx="2">
                  <c:v>6/2026</c:v>
                </c:pt>
                <c:pt idx="3">
                  <c:v>9/2026</c:v>
                </c:pt>
                <c:pt idx="4">
                  <c:v>12/2026</c:v>
                </c:pt>
                <c:pt idx="5">
                  <c:v>3/2027</c:v>
                </c:pt>
                <c:pt idx="6">
                  <c:v>6/2027</c:v>
                </c:pt>
                <c:pt idx="7">
                  <c:v>9/2027</c:v>
                </c:pt>
                <c:pt idx="8">
                  <c:v>12/2027</c:v>
                </c:pt>
                <c:pt idx="9">
                  <c:v>3/2028</c:v>
                </c:pt>
                <c:pt idx="10">
                  <c:v>6/2028</c:v>
                </c:pt>
                <c:pt idx="11">
                  <c:v>9/2028</c:v>
                </c:pt>
                <c:pt idx="12">
                  <c:v>12/2028</c:v>
                </c:pt>
                <c:pt idx="13">
                  <c:v>3/2029</c:v>
                </c:pt>
                <c:pt idx="14">
                  <c:v>6/2029</c:v>
                </c:pt>
                <c:pt idx="15">
                  <c:v>9/2029</c:v>
                </c:pt>
                <c:pt idx="16">
                  <c:v>12/2029</c:v>
                </c:pt>
                <c:pt idx="17">
                  <c:v>3/2030</c:v>
                </c:pt>
                <c:pt idx="18">
                  <c:v>6/2030</c:v>
                </c:pt>
                <c:pt idx="19">
                  <c:v>9/2030</c:v>
                </c:pt>
                <c:pt idx="20">
                  <c:v>12/2030</c:v>
                </c:pt>
                <c:pt idx="21">
                  <c:v>3/2031</c:v>
                </c:pt>
                <c:pt idx="22">
                  <c:v>6/2031</c:v>
                </c:pt>
                <c:pt idx="23">
                  <c:v>9/2031</c:v>
                </c:pt>
              </c:strCache>
            </c:strRef>
          </c:cat>
          <c:val>
            <c:numRef>
              <c:f>'Financial Proj'!$B$5:$Y$5</c:f>
              <c:numCache>
                <c:formatCode>_("$"* #,##0.00_);_("$"* \(#,##0.00\);_("$"* "-"??_);_(@_)</c:formatCode>
                <c:ptCount val="24"/>
                <c:pt idx="0">
                  <c:v>2254893.64</c:v>
                </c:pt>
                <c:pt idx="1">
                  <c:v>2254893.64</c:v>
                </c:pt>
                <c:pt idx="2">
                  <c:v>2254893.64</c:v>
                </c:pt>
                <c:pt idx="3">
                  <c:v>2254893.64</c:v>
                </c:pt>
                <c:pt idx="4">
                  <c:v>2254893.64</c:v>
                </c:pt>
                <c:pt idx="5">
                  <c:v>2254893.64</c:v>
                </c:pt>
                <c:pt idx="6">
                  <c:v>2254893.64</c:v>
                </c:pt>
                <c:pt idx="7">
                  <c:v>2254893.64</c:v>
                </c:pt>
                <c:pt idx="8">
                  <c:v>2254893.64</c:v>
                </c:pt>
                <c:pt idx="9">
                  <c:v>2254893.64</c:v>
                </c:pt>
                <c:pt idx="10">
                  <c:v>2254893.64</c:v>
                </c:pt>
                <c:pt idx="11">
                  <c:v>2254893.64</c:v>
                </c:pt>
                <c:pt idx="12">
                  <c:v>2254893.64</c:v>
                </c:pt>
                <c:pt idx="13">
                  <c:v>2254893.64</c:v>
                </c:pt>
                <c:pt idx="14">
                  <c:v>2254893.64</c:v>
                </c:pt>
                <c:pt idx="15">
                  <c:v>2254893.64</c:v>
                </c:pt>
                <c:pt idx="16">
                  <c:v>2254893.64</c:v>
                </c:pt>
                <c:pt idx="17">
                  <c:v>2254893.64</c:v>
                </c:pt>
                <c:pt idx="18">
                  <c:v>2254893.64</c:v>
                </c:pt>
                <c:pt idx="19">
                  <c:v>2254893.64</c:v>
                </c:pt>
                <c:pt idx="20">
                  <c:v>2254893.64</c:v>
                </c:pt>
                <c:pt idx="21">
                  <c:v>2254893.64</c:v>
                </c:pt>
                <c:pt idx="22">
                  <c:v>2254893.64</c:v>
                </c:pt>
                <c:pt idx="23">
                  <c:v>2254893.64</c:v>
                </c:pt>
              </c:numCache>
            </c:numRef>
          </c:val>
          <c:smooth val="0"/>
          <c:extLst>
            <c:ext xmlns:c16="http://schemas.microsoft.com/office/drawing/2014/chart" uri="{C3380CC4-5D6E-409C-BE32-E72D297353CC}">
              <c16:uniqueId val="{00000001-2EC0-4034-9ED2-B3D11F296D49}"/>
            </c:ext>
          </c:extLst>
        </c:ser>
        <c:dLbls>
          <c:showLegendKey val="0"/>
          <c:showVal val="0"/>
          <c:showCatName val="0"/>
          <c:showSerName val="0"/>
          <c:showPercent val="0"/>
          <c:showBubbleSize val="0"/>
        </c:dLbls>
        <c:marker val="1"/>
        <c:smooth val="0"/>
        <c:axId val="273534927"/>
        <c:axId val="1"/>
      </c:lineChart>
      <c:catAx>
        <c:axId val="273534927"/>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numFmt formatCode="_(&quot;$&quot;* #,##0.00_);_(&quot;$&quot;* \(#,##0.00\);_(&quot;$&quot;* &quot;-&quot;??_);_(@_)" sourceLinked="1"/>
        <c:majorTickMark val="none"/>
        <c:minorTickMark val="none"/>
        <c:tickLblPos val="nextTo"/>
        <c:crossAx val="273534927"/>
        <c:crosses val="autoZero"/>
        <c:crossBetween val="between"/>
        <c:dispUnits>
          <c:builtInUnit val="millions"/>
          <c:dispUnitsLbl>
            <c:layout>
              <c:manualLayout>
                <c:xMode val="edge"/>
                <c:yMode val="edge"/>
                <c:x val="2.3001297106776918E-3"/>
                <c:y val="0.44471374671916009"/>
              </c:manualLayout>
            </c:layout>
          </c:dispUnitsLbl>
        </c:dispUnits>
      </c:valAx>
    </c:plotArea>
    <c:legend>
      <c:legendPos val="r"/>
      <c:layout>
        <c:manualLayout>
          <c:xMode val="edge"/>
          <c:yMode val="edge"/>
          <c:x val="0.77872685677803788"/>
          <c:y val="0.35209919072615925"/>
          <c:w val="0.20738419521884088"/>
          <c:h val="0.29224245406824145"/>
        </c:manualLayou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800" b="1" i="0" baseline="0"/>
              <a:t>Mitigation Expenditures</a:t>
            </a:r>
            <a:endParaRPr lang="en-US"/>
          </a:p>
        </c:rich>
      </c:tx>
      <c:layout>
        <c:manualLayout>
          <c:xMode val="edge"/>
          <c:yMode val="edge"/>
          <c:x val="0.30898140047308903"/>
          <c:y val="4.4444444444444446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Proj'!$A$78</c:f>
              <c:strCache>
                <c:ptCount val="1"/>
                <c:pt idx="0">
                  <c:v>Projected Expenditures (Cumulative)</c:v>
                </c:pt>
              </c:strCache>
            </c:strRef>
          </c:tx>
          <c:marker>
            <c:symbol val="diamond"/>
            <c:size val="4"/>
          </c:marker>
          <c:cat>
            <c:strRef>
              <c:f>'Financial Proj'!$B$77:$Y$77</c:f>
              <c:strCache>
                <c:ptCount val="24"/>
                <c:pt idx="0">
                  <c:v>12/2025</c:v>
                </c:pt>
                <c:pt idx="1">
                  <c:v>3/2026</c:v>
                </c:pt>
                <c:pt idx="2">
                  <c:v>6/2026</c:v>
                </c:pt>
                <c:pt idx="3">
                  <c:v>9/2026</c:v>
                </c:pt>
                <c:pt idx="4">
                  <c:v>12/2026</c:v>
                </c:pt>
                <c:pt idx="5">
                  <c:v>3/2027</c:v>
                </c:pt>
                <c:pt idx="6">
                  <c:v>6/2027</c:v>
                </c:pt>
                <c:pt idx="7">
                  <c:v>9/2027</c:v>
                </c:pt>
                <c:pt idx="8">
                  <c:v>12/2027</c:v>
                </c:pt>
                <c:pt idx="9">
                  <c:v>3/2028</c:v>
                </c:pt>
                <c:pt idx="10">
                  <c:v>6/2028</c:v>
                </c:pt>
                <c:pt idx="11">
                  <c:v>9/2028</c:v>
                </c:pt>
                <c:pt idx="12">
                  <c:v>12/2028</c:v>
                </c:pt>
                <c:pt idx="13">
                  <c:v>3/2029</c:v>
                </c:pt>
                <c:pt idx="14">
                  <c:v>6/2029</c:v>
                </c:pt>
                <c:pt idx="15">
                  <c:v>9/2029</c:v>
                </c:pt>
                <c:pt idx="16">
                  <c:v>12/2029</c:v>
                </c:pt>
                <c:pt idx="17">
                  <c:v>3/2030</c:v>
                </c:pt>
                <c:pt idx="18">
                  <c:v>6/2030</c:v>
                </c:pt>
                <c:pt idx="19">
                  <c:v>9/2030</c:v>
                </c:pt>
                <c:pt idx="20">
                  <c:v>12/2030</c:v>
                </c:pt>
                <c:pt idx="21">
                  <c:v>3/2031</c:v>
                </c:pt>
                <c:pt idx="22">
                  <c:v>6/2031</c:v>
                </c:pt>
                <c:pt idx="23">
                  <c:v>9/2031</c:v>
                </c:pt>
              </c:strCache>
            </c:strRef>
          </c:cat>
          <c:val>
            <c:numRef>
              <c:f>'Financial Proj'!$B$78:$Y$78</c:f>
              <c:numCache>
                <c:formatCode>_("$"* #,##0.00_);_("$"* \(#,##0.00\);_("$"* "-"??_);_(@_)</c:formatCode>
                <c:ptCount val="24"/>
                <c:pt idx="0">
                  <c:v>0</c:v>
                </c:pt>
                <c:pt idx="1">
                  <c:v>5644000</c:v>
                </c:pt>
                <c:pt idx="2">
                  <c:v>16931000</c:v>
                </c:pt>
                <c:pt idx="3">
                  <c:v>33485000</c:v>
                </c:pt>
                <c:pt idx="4">
                  <c:v>56059000</c:v>
                </c:pt>
                <c:pt idx="5">
                  <c:v>78633000</c:v>
                </c:pt>
                <c:pt idx="6">
                  <c:v>101207000</c:v>
                </c:pt>
                <c:pt idx="7">
                  <c:v>116256000</c:v>
                </c:pt>
                <c:pt idx="8">
                  <c:v>127543000</c:v>
                </c:pt>
                <c:pt idx="9">
                  <c:v>135983900</c:v>
                </c:pt>
                <c:pt idx="10">
                  <c:v>135983900</c:v>
                </c:pt>
                <c:pt idx="11">
                  <c:v>135983900</c:v>
                </c:pt>
                <c:pt idx="12">
                  <c:v>135983900</c:v>
                </c:pt>
                <c:pt idx="13">
                  <c:v>135983900</c:v>
                </c:pt>
                <c:pt idx="14">
                  <c:v>135983900</c:v>
                </c:pt>
                <c:pt idx="15">
                  <c:v>135983900</c:v>
                </c:pt>
                <c:pt idx="16">
                  <c:v>135983900</c:v>
                </c:pt>
                <c:pt idx="17">
                  <c:v>135983900</c:v>
                </c:pt>
                <c:pt idx="18">
                  <c:v>135983900</c:v>
                </c:pt>
                <c:pt idx="19">
                  <c:v>135983900</c:v>
                </c:pt>
                <c:pt idx="20">
                  <c:v>135983900</c:v>
                </c:pt>
                <c:pt idx="21">
                  <c:v>135983900</c:v>
                </c:pt>
                <c:pt idx="22">
                  <c:v>135983900</c:v>
                </c:pt>
                <c:pt idx="23">
                  <c:v>135983900</c:v>
                </c:pt>
              </c:numCache>
            </c:numRef>
          </c:val>
          <c:smooth val="0"/>
          <c:extLst>
            <c:ext xmlns:c16="http://schemas.microsoft.com/office/drawing/2014/chart" uri="{C3380CC4-5D6E-409C-BE32-E72D297353CC}">
              <c16:uniqueId val="{00000000-276F-4C6C-91C0-4FD42948890F}"/>
            </c:ext>
          </c:extLst>
        </c:ser>
        <c:ser>
          <c:idx val="2"/>
          <c:order val="1"/>
          <c:tx>
            <c:strRef>
              <c:f>'Financial Proj'!$A$80</c:f>
              <c:strCache>
                <c:ptCount val="1"/>
                <c:pt idx="0">
                  <c:v>Actual Expenditures (Cumulative)</c:v>
                </c:pt>
              </c:strCache>
            </c:strRef>
          </c:tx>
          <c:marker>
            <c:symbol val="triangle"/>
            <c:size val="3"/>
          </c:marker>
          <c:cat>
            <c:strRef>
              <c:f>'Financial Proj'!$B$77:$Y$77</c:f>
              <c:strCache>
                <c:ptCount val="24"/>
                <c:pt idx="0">
                  <c:v>12/2025</c:v>
                </c:pt>
                <c:pt idx="1">
                  <c:v>3/2026</c:v>
                </c:pt>
                <c:pt idx="2">
                  <c:v>6/2026</c:v>
                </c:pt>
                <c:pt idx="3">
                  <c:v>9/2026</c:v>
                </c:pt>
                <c:pt idx="4">
                  <c:v>12/2026</c:v>
                </c:pt>
                <c:pt idx="5">
                  <c:v>3/2027</c:v>
                </c:pt>
                <c:pt idx="6">
                  <c:v>6/2027</c:v>
                </c:pt>
                <c:pt idx="7">
                  <c:v>9/2027</c:v>
                </c:pt>
                <c:pt idx="8">
                  <c:v>12/2027</c:v>
                </c:pt>
                <c:pt idx="9">
                  <c:v>3/2028</c:v>
                </c:pt>
                <c:pt idx="10">
                  <c:v>6/2028</c:v>
                </c:pt>
                <c:pt idx="11">
                  <c:v>9/2028</c:v>
                </c:pt>
                <c:pt idx="12">
                  <c:v>12/2028</c:v>
                </c:pt>
                <c:pt idx="13">
                  <c:v>3/2029</c:v>
                </c:pt>
                <c:pt idx="14">
                  <c:v>6/2029</c:v>
                </c:pt>
                <c:pt idx="15">
                  <c:v>9/2029</c:v>
                </c:pt>
                <c:pt idx="16">
                  <c:v>12/2029</c:v>
                </c:pt>
                <c:pt idx="17">
                  <c:v>3/2030</c:v>
                </c:pt>
                <c:pt idx="18">
                  <c:v>6/2030</c:v>
                </c:pt>
                <c:pt idx="19">
                  <c:v>9/2030</c:v>
                </c:pt>
                <c:pt idx="20">
                  <c:v>12/2030</c:v>
                </c:pt>
                <c:pt idx="21">
                  <c:v>3/2031</c:v>
                </c:pt>
                <c:pt idx="22">
                  <c:v>6/2031</c:v>
                </c:pt>
                <c:pt idx="23">
                  <c:v>9/2031</c:v>
                </c:pt>
              </c:strCache>
            </c:strRef>
          </c:cat>
          <c:val>
            <c:numRef>
              <c:f>'Financial Proj'!$B$80:$Y$80</c:f>
              <c:numCache>
                <c:formatCode>_("$"* #,##0.00_);_("$"* \(#,##0.00\);_("$"*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276F-4C6C-91C0-4FD42948890F}"/>
            </c:ext>
          </c:extLst>
        </c:ser>
        <c:dLbls>
          <c:showLegendKey val="0"/>
          <c:showVal val="0"/>
          <c:showCatName val="0"/>
          <c:showSerName val="0"/>
          <c:showPercent val="0"/>
          <c:showBubbleSize val="0"/>
        </c:dLbls>
        <c:marker val="1"/>
        <c:smooth val="0"/>
        <c:axId val="273730095"/>
        <c:axId val="1"/>
      </c:lineChart>
      <c:catAx>
        <c:axId val="273730095"/>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numFmt formatCode="_(&quot;$&quot;* #,##0.00_);_(&quot;$&quot;* \(#,##0.00\);_(&quot;$&quot;* &quot;-&quot;??_);_(@_)" sourceLinked="1"/>
        <c:majorTickMark val="none"/>
        <c:minorTickMark val="none"/>
        <c:tickLblPos val="nextTo"/>
        <c:crossAx val="273730095"/>
        <c:crosses val="autoZero"/>
        <c:crossBetween val="between"/>
        <c:dispUnits>
          <c:builtInUnit val="millions"/>
          <c:dispUnitsLbl>
            <c:layout>
              <c:manualLayout>
                <c:xMode val="edge"/>
                <c:yMode val="edge"/>
                <c:x val="2.3001297106776918E-3"/>
                <c:y val="0.44471374671916009"/>
              </c:manualLayout>
            </c:layout>
          </c:dispUnitsLbl>
        </c:dispUnits>
      </c:valAx>
    </c:plotArea>
    <c:legend>
      <c:legendPos val="r"/>
      <c:layout>
        <c:manualLayout>
          <c:xMode val="edge"/>
          <c:yMode val="edge"/>
          <c:x val="0.77872685677803788"/>
          <c:y val="0.35209919072615925"/>
          <c:w val="0.20738419521884088"/>
          <c:h val="0.29224245406824145"/>
        </c:manualLayou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800" b="1" i="0" baseline="0"/>
              <a:t>Division of Community Revitalization (DCR)</a:t>
            </a:r>
            <a:br>
              <a:rPr lang="en-US" sz="1800" b="1" i="0" baseline="0"/>
            </a:br>
            <a:r>
              <a:rPr lang="en-US" sz="1800" b="1" i="0" baseline="0"/>
              <a:t>Total CDBG-DR Grant Expenditures (Helene)</a:t>
            </a:r>
            <a:endParaRPr lang="en-US"/>
          </a:p>
        </c:rich>
      </c:tx>
      <c:layout>
        <c:manualLayout>
          <c:xMode val="edge"/>
          <c:yMode val="edge"/>
          <c:x val="0.15856987783934415"/>
          <c:y val="1.4814814814814815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Proj'!$A$103</c:f>
              <c:strCache>
                <c:ptCount val="1"/>
                <c:pt idx="0">
                  <c:v>Projected Expenditures (Cumulative)</c:v>
                </c:pt>
              </c:strCache>
            </c:strRef>
          </c:tx>
          <c:marker>
            <c:symbol val="diamond"/>
            <c:size val="4"/>
          </c:marker>
          <c:cat>
            <c:strRef>
              <c:f>'Financial Proj'!$B$102:$Y$102</c:f>
              <c:strCache>
                <c:ptCount val="24"/>
                <c:pt idx="0">
                  <c:v>12/2025</c:v>
                </c:pt>
                <c:pt idx="1">
                  <c:v>3/2026</c:v>
                </c:pt>
                <c:pt idx="2">
                  <c:v>6/2026</c:v>
                </c:pt>
                <c:pt idx="3">
                  <c:v>9/2026</c:v>
                </c:pt>
                <c:pt idx="4">
                  <c:v>12/2027</c:v>
                </c:pt>
                <c:pt idx="5">
                  <c:v>3/2027</c:v>
                </c:pt>
                <c:pt idx="6">
                  <c:v>6/2027</c:v>
                </c:pt>
                <c:pt idx="7">
                  <c:v>9/2027</c:v>
                </c:pt>
                <c:pt idx="8">
                  <c:v>12/2028</c:v>
                </c:pt>
                <c:pt idx="9">
                  <c:v>3/2028</c:v>
                </c:pt>
                <c:pt idx="10">
                  <c:v>6/2028</c:v>
                </c:pt>
                <c:pt idx="11">
                  <c:v>9/2028</c:v>
                </c:pt>
                <c:pt idx="12">
                  <c:v>12/2029</c:v>
                </c:pt>
                <c:pt idx="13">
                  <c:v>3/2029</c:v>
                </c:pt>
                <c:pt idx="14">
                  <c:v>6/2029</c:v>
                </c:pt>
                <c:pt idx="15">
                  <c:v>9/2029</c:v>
                </c:pt>
                <c:pt idx="16">
                  <c:v>12/2030</c:v>
                </c:pt>
                <c:pt idx="17">
                  <c:v>3/2030</c:v>
                </c:pt>
                <c:pt idx="18">
                  <c:v>6/2030</c:v>
                </c:pt>
                <c:pt idx="19">
                  <c:v>9/2030</c:v>
                </c:pt>
                <c:pt idx="20">
                  <c:v>12/2031</c:v>
                </c:pt>
                <c:pt idx="21">
                  <c:v>3/2031</c:v>
                </c:pt>
                <c:pt idx="22">
                  <c:v>6/2031</c:v>
                </c:pt>
                <c:pt idx="23">
                  <c:v>9/2031</c:v>
                </c:pt>
              </c:strCache>
            </c:strRef>
          </c:cat>
          <c:val>
            <c:numRef>
              <c:f>'Financial Proj'!$B$103:$Y$103</c:f>
              <c:numCache>
                <c:formatCode>_("$"* #,##0.00_);_("$"* \(#,##0.00\);_("$"* "-"??_);_(@_)</c:formatCode>
                <c:ptCount val="24"/>
                <c:pt idx="0">
                  <c:v>5175000</c:v>
                </c:pt>
                <c:pt idx="1">
                  <c:v>57727000</c:v>
                </c:pt>
                <c:pt idx="2">
                  <c:v>141188000</c:v>
                </c:pt>
                <c:pt idx="3">
                  <c:v>230060000</c:v>
                </c:pt>
                <c:pt idx="4">
                  <c:v>350600000</c:v>
                </c:pt>
                <c:pt idx="5">
                  <c:v>471140000</c:v>
                </c:pt>
                <c:pt idx="6">
                  <c:v>617326000</c:v>
                </c:pt>
                <c:pt idx="7">
                  <c:v>730381000</c:v>
                </c:pt>
                <c:pt idx="8">
                  <c:v>826850000</c:v>
                </c:pt>
                <c:pt idx="9">
                  <c:v>893808690</c:v>
                </c:pt>
                <c:pt idx="10">
                  <c:v>896844690</c:v>
                </c:pt>
                <c:pt idx="11">
                  <c:v>899921690</c:v>
                </c:pt>
                <c:pt idx="12">
                  <c:v>902998690</c:v>
                </c:pt>
                <c:pt idx="13">
                  <c:v>906075690</c:v>
                </c:pt>
                <c:pt idx="14">
                  <c:v>909152690</c:v>
                </c:pt>
                <c:pt idx="15">
                  <c:v>912272690</c:v>
                </c:pt>
                <c:pt idx="16">
                  <c:v>915392690</c:v>
                </c:pt>
                <c:pt idx="17">
                  <c:v>918512690</c:v>
                </c:pt>
                <c:pt idx="18">
                  <c:v>921632690</c:v>
                </c:pt>
                <c:pt idx="19">
                  <c:v>924802690</c:v>
                </c:pt>
                <c:pt idx="20">
                  <c:v>927972690</c:v>
                </c:pt>
                <c:pt idx="21">
                  <c:v>931142690</c:v>
                </c:pt>
                <c:pt idx="22">
                  <c:v>934312690</c:v>
                </c:pt>
                <c:pt idx="23">
                  <c:v>936163690</c:v>
                </c:pt>
              </c:numCache>
            </c:numRef>
          </c:val>
          <c:smooth val="0"/>
          <c:extLst>
            <c:ext xmlns:c16="http://schemas.microsoft.com/office/drawing/2014/chart" uri="{C3380CC4-5D6E-409C-BE32-E72D297353CC}">
              <c16:uniqueId val="{00000000-8B24-40F5-A6A2-C153CA4DCEA7}"/>
            </c:ext>
          </c:extLst>
        </c:ser>
        <c:ser>
          <c:idx val="2"/>
          <c:order val="1"/>
          <c:tx>
            <c:strRef>
              <c:f>'Financial Proj'!$A$105</c:f>
              <c:strCache>
                <c:ptCount val="1"/>
                <c:pt idx="0">
                  <c:v>Actual Expenditures (Cumulative)</c:v>
                </c:pt>
              </c:strCache>
            </c:strRef>
          </c:tx>
          <c:marker>
            <c:symbol val="triangle"/>
            <c:size val="3"/>
          </c:marker>
          <c:cat>
            <c:strRef>
              <c:f>'Financial Proj'!$B$102:$Y$102</c:f>
              <c:strCache>
                <c:ptCount val="24"/>
                <c:pt idx="0">
                  <c:v>12/2025</c:v>
                </c:pt>
                <c:pt idx="1">
                  <c:v>3/2026</c:v>
                </c:pt>
                <c:pt idx="2">
                  <c:v>6/2026</c:v>
                </c:pt>
                <c:pt idx="3">
                  <c:v>9/2026</c:v>
                </c:pt>
                <c:pt idx="4">
                  <c:v>12/2027</c:v>
                </c:pt>
                <c:pt idx="5">
                  <c:v>3/2027</c:v>
                </c:pt>
                <c:pt idx="6">
                  <c:v>6/2027</c:v>
                </c:pt>
                <c:pt idx="7">
                  <c:v>9/2027</c:v>
                </c:pt>
                <c:pt idx="8">
                  <c:v>12/2028</c:v>
                </c:pt>
                <c:pt idx="9">
                  <c:v>3/2028</c:v>
                </c:pt>
                <c:pt idx="10">
                  <c:v>6/2028</c:v>
                </c:pt>
                <c:pt idx="11">
                  <c:v>9/2028</c:v>
                </c:pt>
                <c:pt idx="12">
                  <c:v>12/2029</c:v>
                </c:pt>
                <c:pt idx="13">
                  <c:v>3/2029</c:v>
                </c:pt>
                <c:pt idx="14">
                  <c:v>6/2029</c:v>
                </c:pt>
                <c:pt idx="15">
                  <c:v>9/2029</c:v>
                </c:pt>
                <c:pt idx="16">
                  <c:v>12/2030</c:v>
                </c:pt>
                <c:pt idx="17">
                  <c:v>3/2030</c:v>
                </c:pt>
                <c:pt idx="18">
                  <c:v>6/2030</c:v>
                </c:pt>
                <c:pt idx="19">
                  <c:v>9/2030</c:v>
                </c:pt>
                <c:pt idx="20">
                  <c:v>12/2031</c:v>
                </c:pt>
                <c:pt idx="21">
                  <c:v>3/2031</c:v>
                </c:pt>
                <c:pt idx="22">
                  <c:v>6/2031</c:v>
                </c:pt>
                <c:pt idx="23">
                  <c:v>9/2031</c:v>
                </c:pt>
              </c:strCache>
            </c:strRef>
          </c:cat>
          <c:val>
            <c:numRef>
              <c:f>'Financial Proj'!$B$105:$Y$105</c:f>
              <c:numCache>
                <c:formatCode>_("$"* #,##0.00_);_("$"* \(#,##0.00\);_("$"* "-"??_);_(@_)</c:formatCode>
                <c:ptCount val="24"/>
                <c:pt idx="0">
                  <c:v>5174249.88</c:v>
                </c:pt>
                <c:pt idx="1">
                  <c:v>5174249.88</c:v>
                </c:pt>
                <c:pt idx="2">
                  <c:v>5174249.88</c:v>
                </c:pt>
                <c:pt idx="3">
                  <c:v>5174249.88</c:v>
                </c:pt>
                <c:pt idx="4">
                  <c:v>5174249.88</c:v>
                </c:pt>
                <c:pt idx="5">
                  <c:v>5174249.88</c:v>
                </c:pt>
                <c:pt idx="6">
                  <c:v>5174249.88</c:v>
                </c:pt>
                <c:pt idx="7">
                  <c:v>5174249.88</c:v>
                </c:pt>
                <c:pt idx="8">
                  <c:v>5174249.88</c:v>
                </c:pt>
                <c:pt idx="9">
                  <c:v>5174249.88</c:v>
                </c:pt>
                <c:pt idx="10">
                  <c:v>5174249.88</c:v>
                </c:pt>
                <c:pt idx="11">
                  <c:v>5174249.88</c:v>
                </c:pt>
                <c:pt idx="12">
                  <c:v>5174249.88</c:v>
                </c:pt>
                <c:pt idx="13">
                  <c:v>5174249.88</c:v>
                </c:pt>
                <c:pt idx="14">
                  <c:v>5174249.88</c:v>
                </c:pt>
                <c:pt idx="15">
                  <c:v>5174249.88</c:v>
                </c:pt>
                <c:pt idx="16">
                  <c:v>5174249.88</c:v>
                </c:pt>
                <c:pt idx="17">
                  <c:v>5174249.88</c:v>
                </c:pt>
                <c:pt idx="18">
                  <c:v>5174249.88</c:v>
                </c:pt>
                <c:pt idx="19">
                  <c:v>5174249.88</c:v>
                </c:pt>
                <c:pt idx="20">
                  <c:v>5174249.88</c:v>
                </c:pt>
                <c:pt idx="21">
                  <c:v>5174249.88</c:v>
                </c:pt>
                <c:pt idx="22">
                  <c:v>5174249.88</c:v>
                </c:pt>
                <c:pt idx="23">
                  <c:v>5174249.88</c:v>
                </c:pt>
              </c:numCache>
            </c:numRef>
          </c:val>
          <c:smooth val="0"/>
          <c:extLst>
            <c:ext xmlns:c16="http://schemas.microsoft.com/office/drawing/2014/chart" uri="{C3380CC4-5D6E-409C-BE32-E72D297353CC}">
              <c16:uniqueId val="{00000001-8B24-40F5-A6A2-C153CA4DCEA7}"/>
            </c:ext>
          </c:extLst>
        </c:ser>
        <c:dLbls>
          <c:showLegendKey val="0"/>
          <c:showVal val="0"/>
          <c:showCatName val="0"/>
          <c:showSerName val="0"/>
          <c:showPercent val="0"/>
          <c:showBubbleSize val="0"/>
        </c:dLbls>
        <c:marker val="1"/>
        <c:smooth val="0"/>
        <c:axId val="273730095"/>
        <c:axId val="1"/>
      </c:lineChart>
      <c:catAx>
        <c:axId val="273730095"/>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numFmt formatCode="_(&quot;$&quot;* #,##0.00_);_(&quot;$&quot;* \(#,##0.00\);_(&quot;$&quot;* &quot;-&quot;??_);_(@_)" sourceLinked="1"/>
        <c:majorTickMark val="none"/>
        <c:minorTickMark val="none"/>
        <c:tickLblPos val="nextTo"/>
        <c:crossAx val="273730095"/>
        <c:crosses val="autoZero"/>
        <c:crossBetween val="between"/>
        <c:dispUnits>
          <c:builtInUnit val="millions"/>
          <c:dispUnitsLbl>
            <c:layout>
              <c:manualLayout>
                <c:xMode val="edge"/>
                <c:yMode val="edge"/>
                <c:x val="2.3001297106776918E-3"/>
                <c:y val="0.44471374671916009"/>
              </c:manualLayout>
            </c:layout>
          </c:dispUnitsLbl>
        </c:dispUnits>
      </c:valAx>
    </c:plotArea>
    <c:legend>
      <c:legendPos val="r"/>
      <c:layout>
        <c:manualLayout>
          <c:xMode val="edge"/>
          <c:yMode val="edge"/>
          <c:x val="0.77872685677803788"/>
          <c:y val="0.35209919072615925"/>
          <c:w val="0.20738419521884088"/>
          <c:h val="0.29224245406824145"/>
        </c:manualLayou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800" b="1" i="0" u="none" strike="noStrike" kern="1200" baseline="0">
                <a:solidFill>
                  <a:sysClr val="windowText" lastClr="000000"/>
                </a:solidFill>
              </a:rPr>
              <a:t>Renew NC Single Family Housing</a:t>
            </a:r>
          </a:p>
        </c:rich>
      </c:tx>
      <c:layout>
        <c:manualLayout>
          <c:xMode val="edge"/>
          <c:yMode val="edge"/>
          <c:x val="0.24623578302712157"/>
          <c:y val="4.6275007290755323E-2"/>
        </c:manualLayout>
      </c:layout>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strRef>
              <c:f>'Performance Proj'!$A$3</c:f>
              <c:strCache>
                <c:ptCount val="1"/>
                <c:pt idx="0">
                  <c:v>Projected Units (Cumulative)</c:v>
                </c:pt>
              </c:strCache>
            </c:strRef>
          </c:tx>
          <c:marker>
            <c:symbol val="diamond"/>
            <c:size val="4"/>
          </c:marker>
          <c:cat>
            <c:strRef>
              <c:f>'Performance Proj'!$B$2:$K$2</c:f>
              <c:strCache>
                <c:ptCount val="10"/>
                <c:pt idx="0">
                  <c:v>12/2025</c:v>
                </c:pt>
                <c:pt idx="1">
                  <c:v>3/2026</c:v>
                </c:pt>
                <c:pt idx="2">
                  <c:v>6/2026</c:v>
                </c:pt>
                <c:pt idx="3">
                  <c:v>9/2026</c:v>
                </c:pt>
                <c:pt idx="4">
                  <c:v>12/2026</c:v>
                </c:pt>
                <c:pt idx="5">
                  <c:v>3/2027</c:v>
                </c:pt>
                <c:pt idx="6">
                  <c:v>6/2027</c:v>
                </c:pt>
                <c:pt idx="7">
                  <c:v>9/2027</c:v>
                </c:pt>
                <c:pt idx="8">
                  <c:v>12/2027</c:v>
                </c:pt>
                <c:pt idx="9">
                  <c:v>3/2028</c:v>
                </c:pt>
              </c:strCache>
            </c:strRef>
          </c:cat>
          <c:val>
            <c:numRef>
              <c:f>'Performance Proj'!$B$3:$K$3</c:f>
              <c:numCache>
                <c:formatCode>General</c:formatCode>
                <c:ptCount val="10"/>
                <c:pt idx="0">
                  <c:v>10</c:v>
                </c:pt>
                <c:pt idx="1">
                  <c:v>160</c:v>
                </c:pt>
                <c:pt idx="2">
                  <c:v>460</c:v>
                </c:pt>
                <c:pt idx="3">
                  <c:v>760</c:v>
                </c:pt>
                <c:pt idx="4">
                  <c:v>1060</c:v>
                </c:pt>
                <c:pt idx="5">
                  <c:v>1435</c:v>
                </c:pt>
                <c:pt idx="6">
                  <c:v>1885</c:v>
                </c:pt>
                <c:pt idx="7">
                  <c:v>2230</c:v>
                </c:pt>
                <c:pt idx="8">
                  <c:v>2430</c:v>
                </c:pt>
                <c:pt idx="9">
                  <c:v>2575</c:v>
                </c:pt>
              </c:numCache>
            </c:numRef>
          </c:val>
          <c:smooth val="0"/>
          <c:extLst>
            <c:ext xmlns:c16="http://schemas.microsoft.com/office/drawing/2014/chart" uri="{C3380CC4-5D6E-409C-BE32-E72D297353CC}">
              <c16:uniqueId val="{00000000-972E-4B09-B688-D5238BDB9FC4}"/>
            </c:ext>
          </c:extLst>
        </c:ser>
        <c:ser>
          <c:idx val="2"/>
          <c:order val="1"/>
          <c:tx>
            <c:strRef>
              <c:f>'Performance Proj'!$A$5</c:f>
              <c:strCache>
                <c:ptCount val="1"/>
                <c:pt idx="0">
                  <c:v>Actual Units (Cumulative)</c:v>
                </c:pt>
              </c:strCache>
            </c:strRef>
          </c:tx>
          <c:marker>
            <c:symbol val="triangle"/>
            <c:size val="4"/>
          </c:marker>
          <c:cat>
            <c:strRef>
              <c:f>'Performance Proj'!$B$2:$K$2</c:f>
              <c:strCache>
                <c:ptCount val="10"/>
                <c:pt idx="0">
                  <c:v>12/2025</c:v>
                </c:pt>
                <c:pt idx="1">
                  <c:v>3/2026</c:v>
                </c:pt>
                <c:pt idx="2">
                  <c:v>6/2026</c:v>
                </c:pt>
                <c:pt idx="3">
                  <c:v>9/2026</c:v>
                </c:pt>
                <c:pt idx="4">
                  <c:v>12/2026</c:v>
                </c:pt>
                <c:pt idx="5">
                  <c:v>3/2027</c:v>
                </c:pt>
                <c:pt idx="6">
                  <c:v>6/2027</c:v>
                </c:pt>
                <c:pt idx="7">
                  <c:v>9/2027</c:v>
                </c:pt>
                <c:pt idx="8">
                  <c:v>12/2027</c:v>
                </c:pt>
                <c:pt idx="9">
                  <c:v>3/2028</c:v>
                </c:pt>
              </c:strCache>
            </c:strRef>
          </c:cat>
          <c:val>
            <c:numRef>
              <c:f>'Performance Proj'!$B$5:$K$5</c:f>
              <c:numCache>
                <c:formatCode>General</c:formatCode>
                <c:ptCount val="10"/>
                <c:pt idx="0">
                  <c:v>10</c:v>
                </c:pt>
                <c:pt idx="1">
                  <c:v>10</c:v>
                </c:pt>
                <c:pt idx="2">
                  <c:v>10</c:v>
                </c:pt>
                <c:pt idx="3">
                  <c:v>10</c:v>
                </c:pt>
                <c:pt idx="4">
                  <c:v>10</c:v>
                </c:pt>
                <c:pt idx="5">
                  <c:v>10</c:v>
                </c:pt>
                <c:pt idx="6">
                  <c:v>10</c:v>
                </c:pt>
                <c:pt idx="7">
                  <c:v>10</c:v>
                </c:pt>
                <c:pt idx="8">
                  <c:v>10</c:v>
                </c:pt>
                <c:pt idx="9">
                  <c:v>10</c:v>
                </c:pt>
              </c:numCache>
            </c:numRef>
          </c:val>
          <c:smooth val="0"/>
          <c:extLst>
            <c:ext xmlns:c16="http://schemas.microsoft.com/office/drawing/2014/chart" uri="{C3380CC4-5D6E-409C-BE32-E72D297353CC}">
              <c16:uniqueId val="{00000001-972E-4B09-B688-D5238BDB9FC4}"/>
            </c:ext>
          </c:extLst>
        </c:ser>
        <c:dLbls>
          <c:showLegendKey val="0"/>
          <c:showVal val="0"/>
          <c:showCatName val="0"/>
          <c:showSerName val="0"/>
          <c:showPercent val="0"/>
          <c:showBubbleSize val="0"/>
        </c:dLbls>
        <c:marker val="1"/>
        <c:smooth val="0"/>
        <c:axId val="274144783"/>
        <c:axId val="1"/>
      </c:lineChart>
      <c:catAx>
        <c:axId val="274144783"/>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a:pPr>
                <a:r>
                  <a:rPr lang="en-US"/>
                  <a:t>Housing Units</a:t>
                </a:r>
              </a:p>
            </c:rich>
          </c:tx>
          <c:layout>
            <c:manualLayout>
              <c:xMode val="edge"/>
              <c:yMode val="edge"/>
              <c:x val="3.2547475683186666E-2"/>
              <c:y val="0.34938538932633423"/>
            </c:manualLayout>
          </c:layout>
          <c:overlay val="0"/>
        </c:title>
        <c:numFmt formatCode="General" sourceLinked="1"/>
        <c:majorTickMark val="none"/>
        <c:minorTickMark val="none"/>
        <c:tickLblPos val="nextTo"/>
        <c:crossAx val="274144783"/>
        <c:crosses val="autoZero"/>
        <c:crossBetween val="between"/>
      </c:valAx>
    </c:plotArea>
    <c:legend>
      <c:legendPos val="r"/>
      <c:layout>
        <c:manualLayout>
          <c:xMode val="edge"/>
          <c:yMode val="edge"/>
          <c:x val="0.81344907407407419"/>
          <c:y val="0.28031113298337712"/>
          <c:w val="0.17266203703703709"/>
          <c:h val="0.2575202318460193"/>
        </c:manualLayou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800" b="1" i="0" u="none" strike="noStrike" kern="1200" baseline="0">
                <a:solidFill>
                  <a:sysClr val="windowText" lastClr="000000"/>
                </a:solidFill>
              </a:rPr>
              <a:t>Renew NC Small Rental Rehabilitation</a:t>
            </a:r>
          </a:p>
        </c:rich>
      </c:tx>
      <c:layout>
        <c:manualLayout>
          <c:xMode val="edge"/>
          <c:yMode val="edge"/>
          <c:x val="0.18640672319806179"/>
          <c:y val="4.6274984857662023E-2"/>
        </c:manualLayout>
      </c:layout>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strRef>
              <c:f>'Performance Proj'!$A$28</c:f>
              <c:strCache>
                <c:ptCount val="1"/>
                <c:pt idx="0">
                  <c:v>Projected Units (Cumulative)</c:v>
                </c:pt>
              </c:strCache>
            </c:strRef>
          </c:tx>
          <c:marker>
            <c:symbol val="diamond"/>
            <c:size val="4"/>
          </c:marker>
          <c:cat>
            <c:strRef>
              <c:f>'Performance Proj'!$B$27:$K$27</c:f>
              <c:strCache>
                <c:ptCount val="10"/>
                <c:pt idx="0">
                  <c:v>12/2025</c:v>
                </c:pt>
                <c:pt idx="1">
                  <c:v>3/2026</c:v>
                </c:pt>
                <c:pt idx="2">
                  <c:v>6/2026</c:v>
                </c:pt>
                <c:pt idx="3">
                  <c:v>9/2026</c:v>
                </c:pt>
                <c:pt idx="4">
                  <c:v>12/2026</c:v>
                </c:pt>
                <c:pt idx="5">
                  <c:v>3/2027</c:v>
                </c:pt>
                <c:pt idx="6">
                  <c:v>6/2027</c:v>
                </c:pt>
                <c:pt idx="7">
                  <c:v>9/2027</c:v>
                </c:pt>
                <c:pt idx="8">
                  <c:v>12/2027</c:v>
                </c:pt>
                <c:pt idx="9">
                  <c:v>3/2028</c:v>
                </c:pt>
              </c:strCache>
            </c:strRef>
          </c:cat>
          <c:val>
            <c:numRef>
              <c:f>'Performance Proj'!$B$28:$K$28</c:f>
              <c:numCache>
                <c:formatCode>General</c:formatCode>
                <c:ptCount val="10"/>
                <c:pt idx="0">
                  <c:v>0</c:v>
                </c:pt>
                <c:pt idx="1">
                  <c:v>1</c:v>
                </c:pt>
                <c:pt idx="2">
                  <c:v>6</c:v>
                </c:pt>
                <c:pt idx="3">
                  <c:v>11</c:v>
                </c:pt>
                <c:pt idx="4">
                  <c:v>21</c:v>
                </c:pt>
                <c:pt idx="5">
                  <c:v>31</c:v>
                </c:pt>
                <c:pt idx="6">
                  <c:v>46</c:v>
                </c:pt>
                <c:pt idx="7">
                  <c:v>56</c:v>
                </c:pt>
                <c:pt idx="8">
                  <c:v>66</c:v>
                </c:pt>
                <c:pt idx="9">
                  <c:v>71</c:v>
                </c:pt>
              </c:numCache>
            </c:numRef>
          </c:val>
          <c:smooth val="0"/>
          <c:extLst>
            <c:ext xmlns:c16="http://schemas.microsoft.com/office/drawing/2014/chart" uri="{C3380CC4-5D6E-409C-BE32-E72D297353CC}">
              <c16:uniqueId val="{00000000-923F-4DFF-A282-4C5323EF19C6}"/>
            </c:ext>
          </c:extLst>
        </c:ser>
        <c:ser>
          <c:idx val="2"/>
          <c:order val="1"/>
          <c:tx>
            <c:strRef>
              <c:f>'Performance Proj'!$A$30</c:f>
              <c:strCache>
                <c:ptCount val="1"/>
                <c:pt idx="0">
                  <c:v>Actual Units (Cumulative)</c:v>
                </c:pt>
              </c:strCache>
            </c:strRef>
          </c:tx>
          <c:marker>
            <c:symbol val="triangle"/>
            <c:size val="4"/>
          </c:marker>
          <c:cat>
            <c:strRef>
              <c:f>'Performance Proj'!$B$27:$K$27</c:f>
              <c:strCache>
                <c:ptCount val="10"/>
                <c:pt idx="0">
                  <c:v>12/2025</c:v>
                </c:pt>
                <c:pt idx="1">
                  <c:v>3/2026</c:v>
                </c:pt>
                <c:pt idx="2">
                  <c:v>6/2026</c:v>
                </c:pt>
                <c:pt idx="3">
                  <c:v>9/2026</c:v>
                </c:pt>
                <c:pt idx="4">
                  <c:v>12/2026</c:v>
                </c:pt>
                <c:pt idx="5">
                  <c:v>3/2027</c:v>
                </c:pt>
                <c:pt idx="6">
                  <c:v>6/2027</c:v>
                </c:pt>
                <c:pt idx="7">
                  <c:v>9/2027</c:v>
                </c:pt>
                <c:pt idx="8">
                  <c:v>12/2027</c:v>
                </c:pt>
                <c:pt idx="9">
                  <c:v>3/2028</c:v>
                </c:pt>
              </c:strCache>
            </c:strRef>
          </c:cat>
          <c:val>
            <c:numRef>
              <c:f>'Performance Proj'!$B$30:$K$30</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923F-4DFF-A282-4C5323EF19C6}"/>
            </c:ext>
          </c:extLst>
        </c:ser>
        <c:dLbls>
          <c:showLegendKey val="0"/>
          <c:showVal val="0"/>
          <c:showCatName val="0"/>
          <c:showSerName val="0"/>
          <c:showPercent val="0"/>
          <c:showBubbleSize val="0"/>
        </c:dLbls>
        <c:marker val="1"/>
        <c:smooth val="0"/>
        <c:axId val="274144783"/>
        <c:axId val="1"/>
      </c:lineChart>
      <c:catAx>
        <c:axId val="274144783"/>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a:pPr>
                <a:r>
                  <a:rPr lang="en-US"/>
                  <a:t>Housing Units</a:t>
                </a:r>
              </a:p>
            </c:rich>
          </c:tx>
          <c:layout>
            <c:manualLayout>
              <c:xMode val="edge"/>
              <c:yMode val="edge"/>
              <c:x val="3.7455400202947173E-2"/>
              <c:y val="0.33907749011811711"/>
            </c:manualLayout>
          </c:layout>
          <c:overlay val="0"/>
        </c:title>
        <c:numFmt formatCode="General" sourceLinked="1"/>
        <c:majorTickMark val="none"/>
        <c:minorTickMark val="none"/>
        <c:tickLblPos val="nextTo"/>
        <c:crossAx val="274144783"/>
        <c:crosses val="autoZero"/>
        <c:crossBetween val="between"/>
      </c:valAx>
    </c:plotArea>
    <c:legend>
      <c:legendPos val="r"/>
      <c:layout>
        <c:manualLayout>
          <c:xMode val="edge"/>
          <c:yMode val="edge"/>
          <c:x val="0.81344907407407419"/>
          <c:y val="0.28031113298337712"/>
          <c:w val="0.17266203703703709"/>
          <c:h val="0.2575202318460193"/>
        </c:manualLayou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800" b="1" i="0" u="none" strike="noStrike" kern="1200" baseline="0">
                <a:solidFill>
                  <a:sysClr val="windowText" lastClr="000000"/>
                </a:solidFill>
              </a:rPr>
              <a:t>Mitigation</a:t>
            </a:r>
          </a:p>
        </c:rich>
      </c:tx>
      <c:layout>
        <c:manualLayout>
          <c:xMode val="edge"/>
          <c:yMode val="edge"/>
          <c:x val="0.41052342014940441"/>
          <c:y val="4.4444444444444446E-2"/>
        </c:manualLayout>
      </c:layout>
      <c:overlay val="0"/>
    </c:title>
    <c:autoTitleDeleted val="0"/>
    <c:plotArea>
      <c:layout>
        <c:manualLayout>
          <c:layoutTarget val="inner"/>
          <c:xMode val="edge"/>
          <c:yMode val="edge"/>
          <c:x val="0.15126348789734637"/>
          <c:y val="0.19697069116360455"/>
          <c:w val="0.62746336395450553"/>
          <c:h val="0.552832731846019"/>
        </c:manualLayout>
      </c:layout>
      <c:lineChart>
        <c:grouping val="standard"/>
        <c:varyColors val="0"/>
        <c:ser>
          <c:idx val="0"/>
          <c:order val="0"/>
          <c:tx>
            <c:strRef>
              <c:f>'Performance Proj'!$A$53</c:f>
              <c:strCache>
                <c:ptCount val="1"/>
                <c:pt idx="0">
                  <c:v>Projected Units (Cumulative)</c:v>
                </c:pt>
              </c:strCache>
            </c:strRef>
          </c:tx>
          <c:marker>
            <c:symbol val="diamond"/>
            <c:size val="4"/>
          </c:marker>
          <c:cat>
            <c:strRef>
              <c:f>'Performance Proj'!$B$52:$Y$52</c:f>
              <c:strCache>
                <c:ptCount val="24"/>
                <c:pt idx="0">
                  <c:v>12/2025</c:v>
                </c:pt>
                <c:pt idx="1">
                  <c:v>3/2026</c:v>
                </c:pt>
                <c:pt idx="2">
                  <c:v>6/2026</c:v>
                </c:pt>
                <c:pt idx="3">
                  <c:v>9/2026</c:v>
                </c:pt>
                <c:pt idx="4">
                  <c:v>12/2026</c:v>
                </c:pt>
                <c:pt idx="5">
                  <c:v>3/2027</c:v>
                </c:pt>
                <c:pt idx="6">
                  <c:v>6/2027</c:v>
                </c:pt>
                <c:pt idx="7">
                  <c:v>9/2027</c:v>
                </c:pt>
                <c:pt idx="8">
                  <c:v>12/2027</c:v>
                </c:pt>
                <c:pt idx="9">
                  <c:v>3/2028</c:v>
                </c:pt>
                <c:pt idx="10">
                  <c:v>6/2028</c:v>
                </c:pt>
                <c:pt idx="11">
                  <c:v>9/2028</c:v>
                </c:pt>
                <c:pt idx="12">
                  <c:v>12/2028</c:v>
                </c:pt>
                <c:pt idx="13">
                  <c:v>3/2029</c:v>
                </c:pt>
                <c:pt idx="14">
                  <c:v>6/2029</c:v>
                </c:pt>
                <c:pt idx="15">
                  <c:v>9/2029</c:v>
                </c:pt>
                <c:pt idx="16">
                  <c:v>12/2029</c:v>
                </c:pt>
                <c:pt idx="17">
                  <c:v>3/2030</c:v>
                </c:pt>
                <c:pt idx="18">
                  <c:v>6/2030</c:v>
                </c:pt>
                <c:pt idx="19">
                  <c:v>9/2030</c:v>
                </c:pt>
                <c:pt idx="20">
                  <c:v>12/2030</c:v>
                </c:pt>
                <c:pt idx="21">
                  <c:v>3/2031</c:v>
                </c:pt>
                <c:pt idx="22">
                  <c:v>6/2031</c:v>
                </c:pt>
                <c:pt idx="23">
                  <c:v>9/2031</c:v>
                </c:pt>
              </c:strCache>
            </c:strRef>
          </c:cat>
          <c:val>
            <c:numRef>
              <c:f>'Performance Proj'!$B$53:$Y$53</c:f>
              <c:numCache>
                <c:formatCode>General</c:formatCode>
                <c:ptCount val="24"/>
                <c:pt idx="0">
                  <c:v>0</c:v>
                </c:pt>
                <c:pt idx="1">
                  <c:v>15</c:v>
                </c:pt>
                <c:pt idx="2">
                  <c:v>45</c:v>
                </c:pt>
                <c:pt idx="3">
                  <c:v>90</c:v>
                </c:pt>
                <c:pt idx="4">
                  <c:v>150</c:v>
                </c:pt>
                <c:pt idx="5">
                  <c:v>210</c:v>
                </c:pt>
                <c:pt idx="6">
                  <c:v>270</c:v>
                </c:pt>
                <c:pt idx="7">
                  <c:v>310</c:v>
                </c:pt>
                <c:pt idx="8">
                  <c:v>340</c:v>
                </c:pt>
                <c:pt idx="9">
                  <c:v>365</c:v>
                </c:pt>
                <c:pt idx="10">
                  <c:v>365</c:v>
                </c:pt>
                <c:pt idx="11">
                  <c:v>365</c:v>
                </c:pt>
                <c:pt idx="12">
                  <c:v>365</c:v>
                </c:pt>
                <c:pt idx="13">
                  <c:v>365</c:v>
                </c:pt>
                <c:pt idx="14">
                  <c:v>365</c:v>
                </c:pt>
                <c:pt idx="15">
                  <c:v>365</c:v>
                </c:pt>
                <c:pt idx="16">
                  <c:v>365</c:v>
                </c:pt>
                <c:pt idx="17">
                  <c:v>365</c:v>
                </c:pt>
                <c:pt idx="18">
                  <c:v>365</c:v>
                </c:pt>
                <c:pt idx="19">
                  <c:v>365</c:v>
                </c:pt>
                <c:pt idx="20">
                  <c:v>365</c:v>
                </c:pt>
                <c:pt idx="21">
                  <c:v>365</c:v>
                </c:pt>
                <c:pt idx="22">
                  <c:v>365</c:v>
                </c:pt>
                <c:pt idx="23">
                  <c:v>365</c:v>
                </c:pt>
              </c:numCache>
            </c:numRef>
          </c:val>
          <c:smooth val="0"/>
          <c:extLst>
            <c:ext xmlns:c16="http://schemas.microsoft.com/office/drawing/2014/chart" uri="{C3380CC4-5D6E-409C-BE32-E72D297353CC}">
              <c16:uniqueId val="{00000000-3497-4F0B-9132-E608BFE0D471}"/>
            </c:ext>
          </c:extLst>
        </c:ser>
        <c:ser>
          <c:idx val="2"/>
          <c:order val="1"/>
          <c:tx>
            <c:strRef>
              <c:f>'Performance Proj'!$A$55</c:f>
              <c:strCache>
                <c:ptCount val="1"/>
                <c:pt idx="0">
                  <c:v>Actual Units (Cumulative)</c:v>
                </c:pt>
              </c:strCache>
            </c:strRef>
          </c:tx>
          <c:marker>
            <c:symbol val="triangle"/>
            <c:size val="4"/>
          </c:marker>
          <c:cat>
            <c:strRef>
              <c:f>'Performance Proj'!$B$52:$Y$52</c:f>
              <c:strCache>
                <c:ptCount val="24"/>
                <c:pt idx="0">
                  <c:v>12/2025</c:v>
                </c:pt>
                <c:pt idx="1">
                  <c:v>3/2026</c:v>
                </c:pt>
                <c:pt idx="2">
                  <c:v>6/2026</c:v>
                </c:pt>
                <c:pt idx="3">
                  <c:v>9/2026</c:v>
                </c:pt>
                <c:pt idx="4">
                  <c:v>12/2026</c:v>
                </c:pt>
                <c:pt idx="5">
                  <c:v>3/2027</c:v>
                </c:pt>
                <c:pt idx="6">
                  <c:v>6/2027</c:v>
                </c:pt>
                <c:pt idx="7">
                  <c:v>9/2027</c:v>
                </c:pt>
                <c:pt idx="8">
                  <c:v>12/2027</c:v>
                </c:pt>
                <c:pt idx="9">
                  <c:v>3/2028</c:v>
                </c:pt>
                <c:pt idx="10">
                  <c:v>6/2028</c:v>
                </c:pt>
                <c:pt idx="11">
                  <c:v>9/2028</c:v>
                </c:pt>
                <c:pt idx="12">
                  <c:v>12/2028</c:v>
                </c:pt>
                <c:pt idx="13">
                  <c:v>3/2029</c:v>
                </c:pt>
                <c:pt idx="14">
                  <c:v>6/2029</c:v>
                </c:pt>
                <c:pt idx="15">
                  <c:v>9/2029</c:v>
                </c:pt>
                <c:pt idx="16">
                  <c:v>12/2029</c:v>
                </c:pt>
                <c:pt idx="17">
                  <c:v>3/2030</c:v>
                </c:pt>
                <c:pt idx="18">
                  <c:v>6/2030</c:v>
                </c:pt>
                <c:pt idx="19">
                  <c:v>9/2030</c:v>
                </c:pt>
                <c:pt idx="20">
                  <c:v>12/2030</c:v>
                </c:pt>
                <c:pt idx="21">
                  <c:v>3/2031</c:v>
                </c:pt>
                <c:pt idx="22">
                  <c:v>6/2031</c:v>
                </c:pt>
                <c:pt idx="23">
                  <c:v>9/2031</c:v>
                </c:pt>
              </c:strCache>
            </c:strRef>
          </c:cat>
          <c:val>
            <c:numRef>
              <c:f>'Performance Proj'!$B$55:$Y$55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3497-4F0B-9132-E608BFE0D471}"/>
            </c:ext>
          </c:extLst>
        </c:ser>
        <c:dLbls>
          <c:showLegendKey val="0"/>
          <c:showVal val="0"/>
          <c:showCatName val="0"/>
          <c:showSerName val="0"/>
          <c:showPercent val="0"/>
          <c:showBubbleSize val="0"/>
        </c:dLbls>
        <c:marker val="1"/>
        <c:smooth val="0"/>
        <c:axId val="274400927"/>
        <c:axId val="1"/>
      </c:lineChart>
      <c:catAx>
        <c:axId val="274400927"/>
        <c:scaling>
          <c:orientation val="minMax"/>
        </c:scaling>
        <c:delete val="0"/>
        <c:axPos val="b"/>
        <c:numFmt formatCode="General" sourceLinked="1"/>
        <c:majorTickMark val="none"/>
        <c:minorTickMark val="none"/>
        <c:tickLblPos val="nextTo"/>
        <c:txPr>
          <a:bodyPr rot="-5400000" vert="horz"/>
          <a:lstStyle/>
          <a:p>
            <a:pPr>
              <a:defRPr sz="1000"/>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a:pPr>
                <a:r>
                  <a:rPr lang="en-US" sz="1000" b="1" i="0" u="none" strike="noStrike" kern="1200" baseline="0">
                    <a:solidFill>
                      <a:sysClr val="windowText" lastClr="000000"/>
                    </a:solidFill>
                  </a:rPr>
                  <a:t>Housing Units</a:t>
                </a:r>
              </a:p>
            </c:rich>
          </c:tx>
          <c:layout>
            <c:manualLayout>
              <c:xMode val="edge"/>
              <c:yMode val="edge"/>
              <c:x val="5.2745017328145953E-2"/>
              <c:y val="0.37474845273970381"/>
            </c:manualLayout>
          </c:layout>
          <c:overlay val="0"/>
        </c:title>
        <c:numFmt formatCode="General" sourceLinked="1"/>
        <c:majorTickMark val="none"/>
        <c:minorTickMark val="none"/>
        <c:tickLblPos val="nextTo"/>
        <c:crossAx val="274400927"/>
        <c:crosses val="autoZero"/>
        <c:crossBetween val="between"/>
      </c:valAx>
    </c:plotArea>
    <c:legend>
      <c:legendPos val="r"/>
      <c:layout>
        <c:manualLayout>
          <c:xMode val="edge"/>
          <c:yMode val="edge"/>
          <c:x val="0.78798611111111116"/>
          <c:y val="0.28031113298337712"/>
          <c:w val="0.198125"/>
          <c:h val="0.43113134295713035"/>
        </c:manualLayout>
      </c:layout>
      <c:overlay val="0"/>
      <c:txPr>
        <a:bodyPr/>
        <a:lstStyle/>
        <a:p>
          <a:pPr>
            <a:defRPr sz="1000"/>
          </a:pPr>
          <a:endParaRPr lang="en-US"/>
        </a:p>
      </c:txPr>
    </c:legend>
    <c:plotVisOnly val="1"/>
    <c:dispBlanksAs val="gap"/>
    <c:showDLblsOverMax val="0"/>
  </c:chart>
  <c:txPr>
    <a:bodyPr/>
    <a:lstStyle/>
    <a:p>
      <a:pPr>
        <a:defRPr sz="800"/>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89959</xdr:colOff>
      <xdr:row>31</xdr:row>
      <xdr:rowOff>181552</xdr:rowOff>
    </xdr:from>
    <xdr:to>
      <xdr:col>4</xdr:col>
      <xdr:colOff>656264</xdr:colOff>
      <xdr:row>49</xdr:row>
      <xdr:rowOff>181552</xdr:rowOff>
    </xdr:to>
    <xdr:graphicFrame macro="">
      <xdr:nvGraphicFramePr>
        <xdr:cNvPr id="1037" name="Chart 1">
          <a:extLst>
            <a:ext uri="{FF2B5EF4-FFF2-40B4-BE49-F238E27FC236}">
              <a16:creationId xmlns:a16="http://schemas.microsoft.com/office/drawing/2014/main" id="{B7BD1D7B-B279-39A4-8FBF-3A222E2EEB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88900</xdr:colOff>
      <xdr:row>56</xdr:row>
      <xdr:rowOff>189442</xdr:rowOff>
    </xdr:from>
    <xdr:to>
      <xdr:col>4</xdr:col>
      <xdr:colOff>655205</xdr:colOff>
      <xdr:row>74</xdr:row>
      <xdr:rowOff>189442</xdr:rowOff>
    </xdr:to>
    <xdr:graphicFrame macro="">
      <xdr:nvGraphicFramePr>
        <xdr:cNvPr id="1038" name="Chart 2">
          <a:extLst>
            <a:ext uri="{FF2B5EF4-FFF2-40B4-BE49-F238E27FC236}">
              <a16:creationId xmlns:a16="http://schemas.microsoft.com/office/drawing/2014/main" id="{97A2D996-212B-5E0B-357D-7D85202AE5B0}"/>
            </a:ext>
            <a:ext uri="{147F2762-F138-4A5C-976F-8EAC2B608ADB}">
              <a16:predDERef xmlns:a16="http://schemas.microsoft.com/office/drawing/2014/main" pred="{B7BD1D7B-B279-39A4-8FBF-3A222E2EEB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104102</xdr:colOff>
      <xdr:row>6</xdr:row>
      <xdr:rowOff>182611</xdr:rowOff>
    </xdr:from>
    <xdr:to>
      <xdr:col>4</xdr:col>
      <xdr:colOff>670407</xdr:colOff>
      <xdr:row>24</xdr:row>
      <xdr:rowOff>182611</xdr:rowOff>
    </xdr:to>
    <xdr:graphicFrame macro="">
      <xdr:nvGraphicFramePr>
        <xdr:cNvPr id="3" name="Chart 3">
          <a:extLst>
            <a:ext uri="{FF2B5EF4-FFF2-40B4-BE49-F238E27FC236}">
              <a16:creationId xmlns:a16="http://schemas.microsoft.com/office/drawing/2014/main" id="{CCD13FEE-42CD-4F1E-8EF0-C2DC49448033}"/>
            </a:ext>
            <a:ext uri="{147F2762-F138-4A5C-976F-8EAC2B608ADB}">
              <a16:predDERef xmlns:a16="http://schemas.microsoft.com/office/drawing/2014/main" pred="{97A2D996-212B-5E0B-357D-7D85202AE5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97367</xdr:colOff>
      <xdr:row>81</xdr:row>
      <xdr:rowOff>174625</xdr:rowOff>
    </xdr:from>
    <xdr:to>
      <xdr:col>4</xdr:col>
      <xdr:colOff>663672</xdr:colOff>
      <xdr:row>99</xdr:row>
      <xdr:rowOff>174625</xdr:rowOff>
    </xdr:to>
    <xdr:graphicFrame macro="">
      <xdr:nvGraphicFramePr>
        <xdr:cNvPr id="6" name="Chart 4">
          <a:extLst>
            <a:ext uri="{FF2B5EF4-FFF2-40B4-BE49-F238E27FC236}">
              <a16:creationId xmlns:a16="http://schemas.microsoft.com/office/drawing/2014/main" id="{0051FFF8-57D5-47C9-8311-6425629E58BE}"/>
            </a:ext>
            <a:ext uri="{147F2762-F138-4A5C-976F-8EAC2B608ADB}">
              <a16:predDERef xmlns:a16="http://schemas.microsoft.com/office/drawing/2014/main" pred="{CCD13FEE-42CD-4F1E-8EF0-C2DC494480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97367</xdr:colOff>
      <xdr:row>106</xdr:row>
      <xdr:rowOff>174625</xdr:rowOff>
    </xdr:from>
    <xdr:to>
      <xdr:col>4</xdr:col>
      <xdr:colOff>663672</xdr:colOff>
      <xdr:row>124</xdr:row>
      <xdr:rowOff>174625</xdr:rowOff>
    </xdr:to>
    <xdr:graphicFrame macro="">
      <xdr:nvGraphicFramePr>
        <xdr:cNvPr id="2" name="Chart 4">
          <a:extLst>
            <a:ext uri="{FF2B5EF4-FFF2-40B4-BE49-F238E27FC236}">
              <a16:creationId xmlns:a16="http://schemas.microsoft.com/office/drawing/2014/main" id="{34E0BABC-3973-4464-894C-ECFE19807D00}"/>
            </a:ext>
            <a:ext uri="{147F2762-F138-4A5C-976F-8EAC2B608ADB}">
              <a16:predDERef xmlns:a16="http://schemas.microsoft.com/office/drawing/2014/main" pred="{0051FFF8-57D5-47C9-8311-6425629E58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0.00444</cdr:x>
      <cdr:y>0.00667</cdr:y>
    </cdr:to>
    <cdr:pic>
      <cdr:nvPicPr>
        <cdr:cNvPr id="3" name="chart">
          <a:extLst xmlns:a="http://schemas.openxmlformats.org/drawingml/2006/main">
            <a:ext uri="{FF2B5EF4-FFF2-40B4-BE49-F238E27FC236}">
              <a16:creationId xmlns:a16="http://schemas.microsoft.com/office/drawing/2014/main" id="{5EBE5752-C38E-4FB2-A35E-F05546787ED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0.00444</cdr:x>
      <cdr:y>0.00667</cdr:y>
    </cdr:to>
    <cdr:pic>
      <cdr:nvPicPr>
        <cdr:cNvPr id="4" name="chart">
          <a:extLst xmlns:a="http://schemas.openxmlformats.org/drawingml/2006/main">
            <a:ext uri="{FF2B5EF4-FFF2-40B4-BE49-F238E27FC236}">
              <a16:creationId xmlns:a16="http://schemas.microsoft.com/office/drawing/2014/main" id="{0245B202-F6CC-4E39-BFAE-B89D0951580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0.90625</cdr:y>
    </cdr:from>
    <cdr:to>
      <cdr:x>1</cdr:x>
      <cdr:y>0.99681</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solidFill>
                <a:sysClr val="windowText" lastClr="000000"/>
              </a:solidFill>
            </a:rPr>
            <a:t>DRGR Activity Types: SFH MIT - Rehabilitation/Reconstruction of Residential Structures, LMI &amp; UN;</a:t>
          </a:r>
        </a:p>
        <a:p xmlns:a="http://schemas.openxmlformats.org/drawingml/2006/main">
          <a:r>
            <a:rPr lang="en-US" sz="800">
              <a:solidFill>
                <a:sysClr val="windowText" lastClr="000000"/>
              </a:solidFill>
            </a:rPr>
            <a:t>Small Rental MIT - Rehabilitation/Reconstruction of Residential Structures, LMI</a:t>
          </a:r>
        </a:p>
        <a:p xmlns:a="http://schemas.openxmlformats.org/drawingml/2006/main">
          <a:r>
            <a:rPr lang="en-US" sz="800">
              <a:solidFill>
                <a:srgbClr val="C00000"/>
              </a:solidFill>
            </a:rPr>
            <a:t> </a:t>
          </a:r>
        </a:p>
        <a:p xmlns:a="http://schemas.openxmlformats.org/drawingml/2006/main">
          <a:endParaRPr lang="en-US" sz="800">
            <a:solidFill>
              <a:srgbClr val="C00000"/>
            </a:solidFill>
          </a:endParaRPr>
        </a:p>
      </cdr:txBody>
    </cdr:sp>
  </cdr:relSizeAnchor>
  <cdr:relSizeAnchor xmlns:cdr="http://schemas.openxmlformats.org/drawingml/2006/chartDrawing">
    <cdr:from>
      <cdr:x>0.78322</cdr:x>
      <cdr:y>0.88802</cdr:y>
    </cdr:from>
    <cdr:to>
      <cdr:x>1</cdr:x>
      <cdr:y>1</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solidFill>
                <a:sysClr val="windowText" lastClr="000000"/>
              </a:solidFill>
            </a:rPr>
            <a:t>07/2031</a:t>
          </a:r>
        </a:p>
      </cdr:txBody>
    </cdr:sp>
  </cdr:relSizeAnchor>
</c:userShapes>
</file>

<file path=xl/drawings/drawing2.xml><?xml version="1.0" encoding="utf-8"?>
<c:userShapes xmlns:c="http://schemas.openxmlformats.org/drawingml/2006/chart">
  <cdr:relSizeAnchor xmlns:cdr="http://schemas.openxmlformats.org/drawingml/2006/chartDrawing">
    <cdr:from>
      <cdr:x>0.78114</cdr:x>
      <cdr:y>0.875</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r>
            <a:rPr lang="en-US" sz="1000">
              <a:solidFill>
                <a:sysClr val="windowText" lastClr="000000"/>
              </a:solidFill>
            </a:rPr>
            <a:t>03/2028</a:t>
          </a:r>
        </a:p>
      </cdr:txBody>
    </cdr:sp>
  </cdr:relSizeAnchor>
</c:userShapes>
</file>

<file path=xl/drawings/drawing3.xml><?xml version="1.0" encoding="utf-8"?>
<c:userShapes xmlns:c="http://schemas.openxmlformats.org/drawingml/2006/chart">
  <cdr:relSizeAnchor xmlns:cdr="http://schemas.openxmlformats.org/drawingml/2006/chartDrawing">
    <cdr:from>
      <cdr:x>0.78908</cdr:x>
      <cdr:y>0.88542</cdr:y>
    </cdr:from>
    <cdr:to>
      <cdr:x>1</cdr:x>
      <cdr:y>0.9974</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solidFill>
                <a:sysClr val="windowText" lastClr="000000"/>
              </a:solidFill>
            </a:rPr>
            <a:t>03/2028</a:t>
          </a:r>
        </a:p>
      </cdr:txBody>
    </cdr:sp>
  </cdr:relSizeAnchor>
</c:userShapes>
</file>

<file path=xl/drawings/drawing4.xml><?xml version="1.0" encoding="utf-8"?>
<c:userShapes xmlns:c="http://schemas.openxmlformats.org/drawingml/2006/chart">
  <cdr:relSizeAnchor xmlns:cdr="http://schemas.openxmlformats.org/drawingml/2006/chartDrawing">
    <cdr:from>
      <cdr:x>0.78908</cdr:x>
      <cdr:y>0.88802</cdr:y>
    </cdr:from>
    <cdr:to>
      <cdr:x>1</cdr:x>
      <cdr:y>1</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solidFill>
                <a:sysClr val="windowText" lastClr="000000"/>
              </a:solidFill>
            </a:rPr>
            <a:t>07/2031</a:t>
          </a:r>
        </a:p>
      </cdr:txBody>
    </cdr:sp>
  </cdr:relSizeAnchor>
</c:userShapes>
</file>

<file path=xl/drawings/drawing5.xml><?xml version="1.0" encoding="utf-8"?>
<c:userShapes xmlns:c="http://schemas.openxmlformats.org/drawingml/2006/chart">
  <cdr:relSizeAnchor xmlns:cdr="http://schemas.openxmlformats.org/drawingml/2006/chartDrawing">
    <cdr:from>
      <cdr:x>0.78908</cdr:x>
      <cdr:y>0.88802</cdr:y>
    </cdr:from>
    <cdr:to>
      <cdr:x>1</cdr:x>
      <cdr:y>1</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p>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000">
              <a:solidFill>
                <a:sysClr val="windowText" lastClr="000000"/>
              </a:solidFill>
              <a:latin typeface="Calibri"/>
            </a:rPr>
            <a:t>07/2031</a:t>
          </a:r>
          <a:endParaRPr lang="en-US" sz="1000">
            <a:solidFill>
              <a:sysClr val="windowText" lastClr="00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0.78908</cdr:x>
      <cdr:y>0.88802</cdr:y>
    </cdr:from>
    <cdr:to>
      <cdr:x>1</cdr:x>
      <cdr:y>1</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solidFill>
                <a:sysClr val="windowText" lastClr="000000"/>
              </a:solidFill>
            </a:rPr>
            <a:t>07/2031</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98213</xdr:colOff>
      <xdr:row>6</xdr:row>
      <xdr:rowOff>175470</xdr:rowOff>
    </xdr:from>
    <xdr:to>
      <xdr:col>5</xdr:col>
      <xdr:colOff>403013</xdr:colOff>
      <xdr:row>24</xdr:row>
      <xdr:rowOff>175470</xdr:rowOff>
    </xdr:to>
    <xdr:graphicFrame macro="">
      <xdr:nvGraphicFramePr>
        <xdr:cNvPr id="2" name="Chart 6">
          <a:extLst>
            <a:ext uri="{FF2B5EF4-FFF2-40B4-BE49-F238E27FC236}">
              <a16:creationId xmlns:a16="http://schemas.microsoft.com/office/drawing/2014/main" id="{C0FC9390-DCD9-466D-8F25-F4EE72EFFD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32</xdr:row>
      <xdr:rowOff>3175</xdr:rowOff>
    </xdr:from>
    <xdr:to>
      <xdr:col>5</xdr:col>
      <xdr:colOff>419100</xdr:colOff>
      <xdr:row>50</xdr:row>
      <xdr:rowOff>0</xdr:rowOff>
    </xdr:to>
    <xdr:graphicFrame macro="">
      <xdr:nvGraphicFramePr>
        <xdr:cNvPr id="3" name="Chart 6">
          <a:extLst>
            <a:ext uri="{FF2B5EF4-FFF2-40B4-BE49-F238E27FC236}">
              <a16:creationId xmlns:a16="http://schemas.microsoft.com/office/drawing/2014/main" id="{6B1BA289-8046-4A5F-972B-490ADAF5716F}"/>
            </a:ext>
            <a:ext uri="{147F2762-F138-4A5C-976F-8EAC2B608ADB}">
              <a16:predDERef xmlns:a16="http://schemas.microsoft.com/office/drawing/2014/main" pred="{C0FC9390-DCD9-466D-8F25-F4EE72EFFD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116398</xdr:colOff>
      <xdr:row>57</xdr:row>
      <xdr:rowOff>3172</xdr:rowOff>
    </xdr:from>
    <xdr:to>
      <xdr:col>5</xdr:col>
      <xdr:colOff>421198</xdr:colOff>
      <xdr:row>75</xdr:row>
      <xdr:rowOff>3172</xdr:rowOff>
    </xdr:to>
    <xdr:graphicFrame macro="">
      <xdr:nvGraphicFramePr>
        <xdr:cNvPr id="5" name="Chart 8">
          <a:extLst>
            <a:ext uri="{FF2B5EF4-FFF2-40B4-BE49-F238E27FC236}">
              <a16:creationId xmlns:a16="http://schemas.microsoft.com/office/drawing/2014/main" id="{1BF94E8F-7F79-4000-981E-ADA254F413C9}"/>
            </a:ext>
            <a:ext uri="{147F2762-F138-4A5C-976F-8EAC2B608ADB}">
              <a16:predDERef xmlns:a16="http://schemas.microsoft.com/office/drawing/2014/main" pred="{6B1BA289-8046-4A5F-972B-490ADAF571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0.89115</cdr:y>
    </cdr:from>
    <cdr:to>
      <cdr:x>1</cdr:x>
      <cdr:y>0.97917</cdr:y>
    </cdr:to>
    <cdr:sp macro="" textlink="">
      <cdr:nvSpPr>
        <cdr:cNvPr id="2" name="TextBox 1"/>
        <cdr:cNvSpPr txBox="1"/>
      </cdr:nvSpPr>
      <cdr:spPr>
        <a:xfrm xmlns:a="http://schemas.openxmlformats.org/drawingml/2006/main">
          <a:off x="0" y="3259455"/>
          <a:ext cx="7772400" cy="3219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a:t>DRGR Activity Types: SFH Rehabilitation/Reconstruction of Residential Structures, LMI &amp; UN</a:t>
          </a:r>
        </a:p>
      </cdr:txBody>
    </cdr:sp>
  </cdr:relSizeAnchor>
  <cdr:relSizeAnchor xmlns:cdr="http://schemas.openxmlformats.org/drawingml/2006/chartDrawing">
    <cdr:from>
      <cdr:x>0.78322</cdr:x>
      <cdr:y>0.88802</cdr:y>
    </cdr:from>
    <cdr:to>
      <cdr:x>1</cdr:x>
      <cdr:y>1</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solidFill>
                <a:sysClr val="windowText" lastClr="000000"/>
              </a:solidFill>
            </a:rPr>
            <a:t>03/2028</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0.89115</cdr:y>
    </cdr:from>
    <cdr:to>
      <cdr:x>1</cdr:x>
      <cdr:y>0.97917</cdr:y>
    </cdr:to>
    <cdr:sp macro="" textlink="">
      <cdr:nvSpPr>
        <cdr:cNvPr id="2" name="TextBox 1"/>
        <cdr:cNvSpPr txBox="1"/>
      </cdr:nvSpPr>
      <cdr:spPr>
        <a:xfrm xmlns:a="http://schemas.openxmlformats.org/drawingml/2006/main">
          <a:off x="0" y="3259455"/>
          <a:ext cx="7772400" cy="3219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a:t>DRGR Activity Types: MFHS Rehabilitation/Reconstruction of Residential Structures, LMI</a:t>
          </a:r>
        </a:p>
      </cdr:txBody>
    </cdr:sp>
  </cdr:relSizeAnchor>
  <cdr:relSizeAnchor xmlns:cdr="http://schemas.openxmlformats.org/drawingml/2006/chartDrawing">
    <cdr:from>
      <cdr:x>0.78322</cdr:x>
      <cdr:y>0.88802</cdr:y>
    </cdr:from>
    <cdr:to>
      <cdr:x>1</cdr:x>
      <cdr:y>1</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solidFill>
                <a:sysClr val="windowText" lastClr="000000"/>
              </a:solidFill>
            </a:rPr>
            <a:t>03/2028</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B2861-077D-4D95-A4EF-88FFB2865DF4}">
  <sheetPr>
    <tabColor theme="9" tint="0.39997558519241921"/>
  </sheetPr>
  <dimension ref="B1:O2"/>
  <sheetViews>
    <sheetView tabSelected="1" workbookViewId="0">
      <selection activeCell="B2" sqref="B2:O2"/>
    </sheetView>
  </sheetViews>
  <sheetFormatPr defaultRowHeight="15" x14ac:dyDescent="0.25"/>
  <sheetData>
    <row r="1" spans="2:15" ht="15.75" thickBot="1" x14ac:dyDescent="0.3"/>
    <row r="2" spans="2:15" ht="279" customHeight="1" thickBot="1" x14ac:dyDescent="0.3">
      <c r="B2" s="20" t="s">
        <v>38</v>
      </c>
      <c r="C2" s="21"/>
      <c r="D2" s="21"/>
      <c r="E2" s="21"/>
      <c r="F2" s="21"/>
      <c r="G2" s="21"/>
      <c r="H2" s="21"/>
      <c r="I2" s="21"/>
      <c r="J2" s="21"/>
      <c r="K2" s="21"/>
      <c r="L2" s="21"/>
      <c r="M2" s="21"/>
      <c r="N2" s="21"/>
      <c r="O2" s="22"/>
    </row>
  </sheetData>
  <mergeCells count="1">
    <mergeCell ref="B2:O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BC308-F7D7-4B75-88F6-9EA83BDA1E4A}">
  <sheetPr codeName="Sheet1">
    <pageSetUpPr fitToPage="1"/>
  </sheetPr>
  <dimension ref="A2:AM106"/>
  <sheetViews>
    <sheetView zoomScale="110" zoomScaleNormal="110" workbookViewId="0">
      <selection activeCell="G39" sqref="G39"/>
    </sheetView>
  </sheetViews>
  <sheetFormatPr defaultRowHeight="15" x14ac:dyDescent="0.25"/>
  <cols>
    <col min="1" max="1" width="34.5703125" customWidth="1"/>
    <col min="2" max="2" width="14.28515625" bestFit="1" customWidth="1"/>
    <col min="3" max="3" width="15.28515625" bestFit="1" customWidth="1"/>
    <col min="4" max="53" width="16.42578125" bestFit="1" customWidth="1"/>
  </cols>
  <sheetData>
    <row r="2" spans="1:25" x14ac:dyDescent="0.25">
      <c r="A2" s="2" t="s">
        <v>0</v>
      </c>
      <c r="B2" s="3" t="s">
        <v>14</v>
      </c>
      <c r="C2" s="3" t="s">
        <v>15</v>
      </c>
      <c r="D2" s="3" t="s">
        <v>16</v>
      </c>
      <c r="E2" s="3" t="s">
        <v>17</v>
      </c>
      <c r="F2" s="3" t="s">
        <v>39</v>
      </c>
      <c r="G2" s="3" t="s">
        <v>19</v>
      </c>
      <c r="H2" s="3" t="s">
        <v>20</v>
      </c>
      <c r="I2" s="3" t="s">
        <v>21</v>
      </c>
      <c r="J2" s="3" t="s">
        <v>18</v>
      </c>
      <c r="K2" s="3" t="s">
        <v>23</v>
      </c>
      <c r="L2" s="3" t="s">
        <v>24</v>
      </c>
      <c r="M2" s="3" t="s">
        <v>25</v>
      </c>
      <c r="N2" s="3" t="s">
        <v>22</v>
      </c>
      <c r="O2" s="3" t="s">
        <v>27</v>
      </c>
      <c r="P2" s="3" t="s">
        <v>28</v>
      </c>
      <c r="Q2" s="3" t="s">
        <v>29</v>
      </c>
      <c r="R2" s="3" t="s">
        <v>26</v>
      </c>
      <c r="S2" s="3" t="s">
        <v>31</v>
      </c>
      <c r="T2" s="3" t="s">
        <v>32</v>
      </c>
      <c r="U2" s="3" t="s">
        <v>33</v>
      </c>
      <c r="V2" s="3" t="s">
        <v>30</v>
      </c>
      <c r="W2" s="3" t="s">
        <v>35</v>
      </c>
      <c r="X2" s="3" t="s">
        <v>36</v>
      </c>
      <c r="Y2" s="3" t="s">
        <v>37</v>
      </c>
    </row>
    <row r="3" spans="1:25" x14ac:dyDescent="0.25">
      <c r="A3" s="4" t="s">
        <v>12</v>
      </c>
      <c r="B3" s="10">
        <f>SUM($B4:B4)</f>
        <v>2255000</v>
      </c>
      <c r="C3" s="10">
        <f>SUM($B4:C4)</f>
        <v>5107000</v>
      </c>
      <c r="D3" s="10">
        <f>SUM($B4:D4)</f>
        <v>7959000</v>
      </c>
      <c r="E3" s="10">
        <f>SUM($B4:E4)</f>
        <v>10955000</v>
      </c>
      <c r="F3" s="10">
        <f>SUM($B4:F4)</f>
        <v>13951000</v>
      </c>
      <c r="G3" s="10">
        <f>SUM($B4:G4)</f>
        <v>16947000</v>
      </c>
      <c r="H3" s="10">
        <f>SUM($B4:H4)</f>
        <v>19943000</v>
      </c>
      <c r="I3" s="10">
        <f>SUM($B4:I4)</f>
        <v>22979000</v>
      </c>
      <c r="J3" s="10">
        <f>SUM($B4:J4)</f>
        <v>26015000</v>
      </c>
      <c r="K3" s="10">
        <f>SUM($B4:K4)</f>
        <v>29051000</v>
      </c>
      <c r="L3" s="10">
        <f>SUM($B4:L4)</f>
        <v>32087000</v>
      </c>
      <c r="M3" s="10">
        <f>SUM($B4:M4)</f>
        <v>35164000</v>
      </c>
      <c r="N3" s="10">
        <f>SUM($B4:N4)</f>
        <v>38241000</v>
      </c>
      <c r="O3" s="10">
        <f>SUM($B4:O4)</f>
        <v>41318000</v>
      </c>
      <c r="P3" s="10">
        <f>SUM($B4:P4)</f>
        <v>44395000</v>
      </c>
      <c r="Q3" s="10">
        <f>SUM($B4:Q4)</f>
        <v>47515000</v>
      </c>
      <c r="R3" s="10">
        <f>SUM($B4:R4)</f>
        <v>50635000</v>
      </c>
      <c r="S3" s="10">
        <f>SUM($B4:S4)</f>
        <v>53755000</v>
      </c>
      <c r="T3" s="10">
        <f>SUM($B4:T4)</f>
        <v>56875000</v>
      </c>
      <c r="U3" s="10">
        <f>SUM($B4:U4)</f>
        <v>60045000</v>
      </c>
      <c r="V3" s="10">
        <f>SUM($B4:V4)</f>
        <v>63215000</v>
      </c>
      <c r="W3" s="10">
        <f>SUM($B4:W4)</f>
        <v>66385000</v>
      </c>
      <c r="X3" s="10">
        <f>SUM($B4:X4)</f>
        <v>69555000</v>
      </c>
      <c r="Y3" s="10">
        <f>SUM($B4:Y4)</f>
        <v>71406000</v>
      </c>
    </row>
    <row r="4" spans="1:25" x14ac:dyDescent="0.25">
      <c r="A4" s="4" t="s">
        <v>1</v>
      </c>
      <c r="B4" s="11">
        <v>2255000</v>
      </c>
      <c r="C4" s="11">
        <v>2852000</v>
      </c>
      <c r="D4" s="11">
        <v>2852000</v>
      </c>
      <c r="E4" s="11">
        <v>2996000</v>
      </c>
      <c r="F4" s="11">
        <v>2996000</v>
      </c>
      <c r="G4" s="11">
        <v>2996000</v>
      </c>
      <c r="H4" s="11">
        <v>2996000</v>
      </c>
      <c r="I4" s="11">
        <v>3036000</v>
      </c>
      <c r="J4" s="11">
        <v>3036000</v>
      </c>
      <c r="K4" s="11">
        <v>3036000</v>
      </c>
      <c r="L4" s="11">
        <v>3036000</v>
      </c>
      <c r="M4" s="11">
        <v>3077000</v>
      </c>
      <c r="N4" s="11">
        <v>3077000</v>
      </c>
      <c r="O4" s="11">
        <v>3077000</v>
      </c>
      <c r="P4" s="11">
        <v>3077000</v>
      </c>
      <c r="Q4" s="11">
        <v>3120000</v>
      </c>
      <c r="R4" s="11">
        <v>3120000</v>
      </c>
      <c r="S4" s="11">
        <v>3120000</v>
      </c>
      <c r="T4" s="11">
        <v>3120000</v>
      </c>
      <c r="U4" s="11">
        <v>3170000</v>
      </c>
      <c r="V4" s="11">
        <v>3170000</v>
      </c>
      <c r="W4" s="11">
        <v>3170000</v>
      </c>
      <c r="X4" s="11">
        <v>3170000</v>
      </c>
      <c r="Y4" s="11">
        <f>71406000-X3</f>
        <v>1851000</v>
      </c>
    </row>
    <row r="5" spans="1:25" x14ac:dyDescent="0.25">
      <c r="A5" s="4" t="s">
        <v>13</v>
      </c>
      <c r="B5" s="13">
        <f>SUM($B6:B6)</f>
        <v>2254893.64</v>
      </c>
      <c r="C5" s="13">
        <f>SUM($B6:C6)</f>
        <v>2254893.64</v>
      </c>
      <c r="D5" s="13">
        <f>SUM($B6:D6)</f>
        <v>2254893.64</v>
      </c>
      <c r="E5" s="13">
        <f>SUM($B6:E6)</f>
        <v>2254893.64</v>
      </c>
      <c r="F5" s="13">
        <f>SUM($B6:F6)</f>
        <v>2254893.64</v>
      </c>
      <c r="G5" s="13">
        <f>SUM($B6:G6)</f>
        <v>2254893.64</v>
      </c>
      <c r="H5" s="13">
        <f>SUM($B6:H6)</f>
        <v>2254893.64</v>
      </c>
      <c r="I5" s="13">
        <f>SUM($B6:I6)</f>
        <v>2254893.64</v>
      </c>
      <c r="J5" s="13">
        <f>SUM($B6:J6)</f>
        <v>2254893.64</v>
      </c>
      <c r="K5" s="13">
        <f>SUM($B6:K6)</f>
        <v>2254893.64</v>
      </c>
      <c r="L5" s="13">
        <f>SUM($B6:L6)</f>
        <v>2254893.64</v>
      </c>
      <c r="M5" s="13">
        <f>SUM($B6:M6)</f>
        <v>2254893.64</v>
      </c>
      <c r="N5" s="13">
        <f>SUM($B6:N6)</f>
        <v>2254893.64</v>
      </c>
      <c r="O5" s="13">
        <f>SUM($B6:O6)</f>
        <v>2254893.64</v>
      </c>
      <c r="P5" s="13">
        <f>SUM($B6:P6)</f>
        <v>2254893.64</v>
      </c>
      <c r="Q5" s="13">
        <f>SUM($B6:Q6)</f>
        <v>2254893.64</v>
      </c>
      <c r="R5" s="13">
        <f>SUM($B6:R6)</f>
        <v>2254893.64</v>
      </c>
      <c r="S5" s="13">
        <f>SUM($B6:S6)</f>
        <v>2254893.64</v>
      </c>
      <c r="T5" s="13">
        <f>SUM($B6:T6)</f>
        <v>2254893.64</v>
      </c>
      <c r="U5" s="13">
        <f>SUM($B6:U6)</f>
        <v>2254893.64</v>
      </c>
      <c r="V5" s="13">
        <f>SUM($B6:V6)</f>
        <v>2254893.64</v>
      </c>
      <c r="W5" s="13">
        <f>SUM($B6:W6)</f>
        <v>2254893.64</v>
      </c>
      <c r="X5" s="13">
        <f>SUM($B6:X6)</f>
        <v>2254893.64</v>
      </c>
      <c r="Y5" s="13">
        <f>SUM($B6:Y6)</f>
        <v>2254893.64</v>
      </c>
    </row>
    <row r="6" spans="1:25" s="8" customFormat="1" x14ac:dyDescent="0.25">
      <c r="A6" s="5" t="s">
        <v>2</v>
      </c>
      <c r="B6" s="14">
        <v>2254893.64</v>
      </c>
      <c r="C6" s="14"/>
      <c r="D6" s="14"/>
      <c r="E6" s="14"/>
      <c r="F6" s="14"/>
      <c r="G6" s="14"/>
      <c r="H6" s="14"/>
      <c r="I6" s="14"/>
      <c r="J6" s="14"/>
      <c r="K6" s="14"/>
      <c r="L6" s="14"/>
      <c r="M6" s="14"/>
      <c r="N6" s="14"/>
      <c r="O6" s="14"/>
      <c r="P6" s="14"/>
      <c r="Q6" s="14"/>
      <c r="R6" s="14"/>
      <c r="S6" s="14"/>
      <c r="T6" s="14"/>
      <c r="U6" s="14"/>
      <c r="V6" s="14"/>
      <c r="W6" s="14"/>
      <c r="X6" s="14"/>
      <c r="Y6" s="14"/>
    </row>
    <row r="14" spans="1:25" x14ac:dyDescent="0.25">
      <c r="G14" s="1"/>
    </row>
    <row r="27" spans="1:11" x14ac:dyDescent="0.25">
      <c r="A27" s="2" t="s">
        <v>3</v>
      </c>
      <c r="B27" s="3" t="s">
        <v>14</v>
      </c>
      <c r="C27" s="3" t="s">
        <v>15</v>
      </c>
      <c r="D27" s="3" t="s">
        <v>16</v>
      </c>
      <c r="E27" s="3" t="s">
        <v>17</v>
      </c>
      <c r="F27" s="3" t="s">
        <v>39</v>
      </c>
      <c r="G27" s="3" t="s">
        <v>19</v>
      </c>
      <c r="H27" s="3" t="s">
        <v>20</v>
      </c>
      <c r="I27" s="3" t="s">
        <v>21</v>
      </c>
      <c r="J27" s="3" t="s">
        <v>18</v>
      </c>
      <c r="K27" s="3" t="s">
        <v>23</v>
      </c>
    </row>
    <row r="28" spans="1:11" x14ac:dyDescent="0.25">
      <c r="A28" s="4" t="s">
        <v>12</v>
      </c>
      <c r="B28" s="10">
        <f>SUM($B29:B29)</f>
        <v>2900000</v>
      </c>
      <c r="C28" s="10">
        <f>SUM($B29:C29)</f>
        <v>46575000</v>
      </c>
      <c r="D28" s="10">
        <f>SUM($B29:D29)</f>
        <v>112087000</v>
      </c>
      <c r="E28" s="10">
        <f>SUM($B29:E29)</f>
        <v>177599000</v>
      </c>
      <c r="F28" s="10">
        <f>SUM($B29:F29)</f>
        <v>264949000</v>
      </c>
      <c r="G28" s="10">
        <f>SUM($B29:G29)</f>
        <v>352299000</v>
      </c>
      <c r="H28" s="10">
        <f>SUM($B29:H29)</f>
        <v>461486000</v>
      </c>
      <c r="I28" s="10">
        <f>SUM($B29:I29)</f>
        <v>548836000</v>
      </c>
      <c r="J28" s="10">
        <f>SUM($B29:J29)</f>
        <v>625267000</v>
      </c>
      <c r="K28" s="10">
        <f>SUM($B29:K29)</f>
        <v>676960100</v>
      </c>
    </row>
    <row r="29" spans="1:11" x14ac:dyDescent="0.25">
      <c r="A29" s="4" t="s">
        <v>1</v>
      </c>
      <c r="B29" s="11">
        <v>2900000</v>
      </c>
      <c r="C29" s="11">
        <v>43675000</v>
      </c>
      <c r="D29" s="11">
        <v>65512000</v>
      </c>
      <c r="E29" s="11">
        <v>65512000</v>
      </c>
      <c r="F29" s="11">
        <v>87350000</v>
      </c>
      <c r="G29" s="11">
        <v>87350000</v>
      </c>
      <c r="H29" s="11">
        <v>109187000</v>
      </c>
      <c r="I29" s="11">
        <v>87350000</v>
      </c>
      <c r="J29" s="11">
        <v>76431000</v>
      </c>
      <c r="K29" s="11">
        <f>676960100-J28</f>
        <v>51693100</v>
      </c>
    </row>
    <row r="30" spans="1:11" x14ac:dyDescent="0.25">
      <c r="A30" s="4" t="s">
        <v>13</v>
      </c>
      <c r="B30" s="13">
        <f>SUM($B31:B31)</f>
        <v>2899567.13</v>
      </c>
      <c r="C30" s="13">
        <f>SUM($B31:C31)</f>
        <v>2899567.13</v>
      </c>
      <c r="D30" s="13">
        <f>SUM($B31:D31)</f>
        <v>2899567.13</v>
      </c>
      <c r="E30" s="13">
        <f>SUM($B31:E31)</f>
        <v>2899567.13</v>
      </c>
      <c r="F30" s="13">
        <f>SUM($B31:F31)</f>
        <v>2899567.13</v>
      </c>
      <c r="G30" s="13">
        <f>SUM($B31:G31)</f>
        <v>2899567.13</v>
      </c>
      <c r="H30" s="13">
        <f>SUM($B31:H31)</f>
        <v>2899567.13</v>
      </c>
      <c r="I30" s="13">
        <f>SUM($B31:I31)</f>
        <v>2899567.13</v>
      </c>
      <c r="J30" s="13">
        <f>SUM($B31:J31)</f>
        <v>2899567.13</v>
      </c>
      <c r="K30" s="13">
        <f>SUM($B31:K31)</f>
        <v>2899567.13</v>
      </c>
    </row>
    <row r="31" spans="1:11" x14ac:dyDescent="0.25">
      <c r="A31" s="5" t="s">
        <v>2</v>
      </c>
      <c r="B31" s="14">
        <v>2899567.13</v>
      </c>
      <c r="C31" s="14"/>
      <c r="D31" s="14"/>
      <c r="E31" s="14"/>
      <c r="F31" s="14"/>
      <c r="G31" s="14"/>
      <c r="H31" s="14"/>
      <c r="I31" s="14"/>
      <c r="J31" s="14"/>
      <c r="K31" s="14"/>
    </row>
    <row r="52" spans="1:39" ht="15" customHeight="1" x14ac:dyDescent="0.25">
      <c r="A52" s="9" t="s">
        <v>4</v>
      </c>
      <c r="B52" s="3" t="s">
        <v>14</v>
      </c>
      <c r="C52" s="3" t="s">
        <v>15</v>
      </c>
      <c r="D52" s="3" t="s">
        <v>16</v>
      </c>
      <c r="E52" s="3" t="s">
        <v>17</v>
      </c>
      <c r="F52" s="3" t="s">
        <v>39</v>
      </c>
      <c r="G52" s="3" t="s">
        <v>19</v>
      </c>
      <c r="H52" s="3" t="s">
        <v>20</v>
      </c>
      <c r="I52" s="3" t="s">
        <v>21</v>
      </c>
      <c r="J52" s="3" t="s">
        <v>18</v>
      </c>
      <c r="K52" s="3" t="s">
        <v>23</v>
      </c>
    </row>
    <row r="53" spans="1:39" x14ac:dyDescent="0.25">
      <c r="A53" s="4" t="s">
        <v>12</v>
      </c>
      <c r="B53" s="10">
        <f>SUM($B54:B54)</f>
        <v>20000</v>
      </c>
      <c r="C53" s="10">
        <f>SUM($B54:C54)</f>
        <v>401000</v>
      </c>
      <c r="D53" s="10">
        <f>SUM($B54:D54)</f>
        <v>4211000</v>
      </c>
      <c r="E53" s="10">
        <f>SUM($B54:E54)</f>
        <v>8021000</v>
      </c>
      <c r="F53" s="10">
        <f>SUM($B54:F54)</f>
        <v>15641000</v>
      </c>
      <c r="G53" s="10">
        <f>SUM($B54:G54)</f>
        <v>23261000</v>
      </c>
      <c r="H53" s="10">
        <f>SUM($B54:H54)</f>
        <v>34690000</v>
      </c>
      <c r="I53" s="10">
        <f>SUM($B54:I54)</f>
        <v>42310000</v>
      </c>
      <c r="J53" s="10">
        <f>SUM($B54:J54)</f>
        <v>48025000</v>
      </c>
      <c r="K53" s="10">
        <f>SUM($B54:K54)</f>
        <v>51813690</v>
      </c>
    </row>
    <row r="54" spans="1:39" x14ac:dyDescent="0.25">
      <c r="A54" s="4" t="s">
        <v>1</v>
      </c>
      <c r="B54" s="11">
        <v>20000</v>
      </c>
      <c r="C54" s="11">
        <v>381000</v>
      </c>
      <c r="D54" s="11">
        <v>3810000</v>
      </c>
      <c r="E54" s="11">
        <v>3810000</v>
      </c>
      <c r="F54" s="11">
        <v>7620000</v>
      </c>
      <c r="G54" s="11">
        <v>7620000</v>
      </c>
      <c r="H54" s="11">
        <v>11429000</v>
      </c>
      <c r="I54" s="11">
        <v>7620000</v>
      </c>
      <c r="J54" s="11">
        <v>5715000</v>
      </c>
      <c r="K54" s="11">
        <f>51813690-J53</f>
        <v>3788690</v>
      </c>
    </row>
    <row r="55" spans="1:39" x14ac:dyDescent="0.25">
      <c r="A55" s="4" t="s">
        <v>13</v>
      </c>
      <c r="B55" s="13">
        <f>SUM($B56:B56)</f>
        <v>19789.11</v>
      </c>
      <c r="C55" s="13">
        <f>SUM($B56:C56)</f>
        <v>19789.11</v>
      </c>
      <c r="D55" s="13">
        <f>SUM($B56:D56)</f>
        <v>19789.11</v>
      </c>
      <c r="E55" s="13">
        <f>SUM($B56:E56)</f>
        <v>19789.11</v>
      </c>
      <c r="F55" s="13">
        <f>SUM($B56:F56)</f>
        <v>19789.11</v>
      </c>
      <c r="G55" s="13">
        <f>SUM($B56:G56)</f>
        <v>19789.11</v>
      </c>
      <c r="H55" s="13">
        <f>SUM($B56:H56)</f>
        <v>19789.11</v>
      </c>
      <c r="I55" s="13">
        <f>SUM($B56:I56)</f>
        <v>19789.11</v>
      </c>
      <c r="J55" s="13">
        <f>SUM($B56:J56)</f>
        <v>19789.11</v>
      </c>
      <c r="K55" s="13">
        <f>SUM($B56:K56)</f>
        <v>19789.11</v>
      </c>
    </row>
    <row r="56" spans="1:39" x14ac:dyDescent="0.25">
      <c r="A56" s="5" t="s">
        <v>2</v>
      </c>
      <c r="B56" s="14">
        <v>19789.11</v>
      </c>
      <c r="C56" s="14"/>
      <c r="D56" s="14"/>
      <c r="E56" s="14"/>
      <c r="F56" s="14"/>
      <c r="G56" s="14"/>
      <c r="H56" s="14"/>
      <c r="I56" s="14"/>
      <c r="J56" s="14"/>
      <c r="K56" s="14"/>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77" spans="1:25" x14ac:dyDescent="0.25">
      <c r="A77" s="2" t="s">
        <v>5</v>
      </c>
      <c r="B77" s="3" t="s">
        <v>14</v>
      </c>
      <c r="C77" s="3" t="s">
        <v>15</v>
      </c>
      <c r="D77" s="3" t="s">
        <v>16</v>
      </c>
      <c r="E77" s="3" t="s">
        <v>17</v>
      </c>
      <c r="F77" s="3" t="s">
        <v>39</v>
      </c>
      <c r="G77" s="3" t="s">
        <v>19</v>
      </c>
      <c r="H77" s="3" t="s">
        <v>20</v>
      </c>
      <c r="I77" s="3" t="s">
        <v>21</v>
      </c>
      <c r="J77" s="3" t="s">
        <v>18</v>
      </c>
      <c r="K77" s="3" t="s">
        <v>23</v>
      </c>
      <c r="L77" s="3" t="s">
        <v>24</v>
      </c>
      <c r="M77" s="3" t="s">
        <v>25</v>
      </c>
      <c r="N77" s="3" t="s">
        <v>22</v>
      </c>
      <c r="O77" s="3" t="s">
        <v>27</v>
      </c>
      <c r="P77" s="3" t="s">
        <v>28</v>
      </c>
      <c r="Q77" s="3" t="s">
        <v>29</v>
      </c>
      <c r="R77" s="3" t="s">
        <v>26</v>
      </c>
      <c r="S77" s="3" t="s">
        <v>31</v>
      </c>
      <c r="T77" s="3" t="s">
        <v>32</v>
      </c>
      <c r="U77" s="3" t="s">
        <v>33</v>
      </c>
      <c r="V77" s="3" t="s">
        <v>30</v>
      </c>
      <c r="W77" s="3" t="s">
        <v>35</v>
      </c>
      <c r="X77" s="3" t="s">
        <v>36</v>
      </c>
      <c r="Y77" s="3" t="s">
        <v>37</v>
      </c>
    </row>
    <row r="78" spans="1:25" x14ac:dyDescent="0.25">
      <c r="A78" s="4" t="s">
        <v>12</v>
      </c>
      <c r="B78" s="10">
        <f>SUM($B79:B79)</f>
        <v>0</v>
      </c>
      <c r="C78" s="10">
        <f>SUM($B79:C79)</f>
        <v>5644000</v>
      </c>
      <c r="D78" s="10">
        <f>SUM($B79:D79)</f>
        <v>16931000</v>
      </c>
      <c r="E78" s="10">
        <f>SUM($B79:E79)</f>
        <v>33485000</v>
      </c>
      <c r="F78" s="10">
        <f>SUM($B79:F79)</f>
        <v>56059000</v>
      </c>
      <c r="G78" s="10">
        <f>SUM($B79:G79)</f>
        <v>78633000</v>
      </c>
      <c r="H78" s="10">
        <f>SUM($B79:H79)</f>
        <v>101207000</v>
      </c>
      <c r="I78" s="10">
        <f>SUM($B79:I79)</f>
        <v>116256000</v>
      </c>
      <c r="J78" s="10">
        <f>SUM($B79:J79)</f>
        <v>127543000</v>
      </c>
      <c r="K78" s="10">
        <f>SUM($B79:K79)</f>
        <v>135983900</v>
      </c>
      <c r="L78" s="10">
        <f>SUM($B79:L79)</f>
        <v>135983900</v>
      </c>
      <c r="M78" s="10">
        <f>SUM($B79:M79)</f>
        <v>135983900</v>
      </c>
      <c r="N78" s="10">
        <f>SUM($B79:N79)</f>
        <v>135983900</v>
      </c>
      <c r="O78" s="10">
        <f>SUM($B79:O79)</f>
        <v>135983900</v>
      </c>
      <c r="P78" s="10">
        <f>SUM($B79:P79)</f>
        <v>135983900</v>
      </c>
      <c r="Q78" s="10">
        <f>SUM($B79:Q79)</f>
        <v>135983900</v>
      </c>
      <c r="R78" s="10">
        <f>SUM($B79:R79)</f>
        <v>135983900</v>
      </c>
      <c r="S78" s="10">
        <f>SUM($B79:S79)</f>
        <v>135983900</v>
      </c>
      <c r="T78" s="10">
        <f>SUM($B79:T79)</f>
        <v>135983900</v>
      </c>
      <c r="U78" s="10">
        <f>SUM($B79:U79)</f>
        <v>135983900</v>
      </c>
      <c r="V78" s="10">
        <f>SUM($B79:V79)</f>
        <v>135983900</v>
      </c>
      <c r="W78" s="10">
        <f>SUM($B79:W79)</f>
        <v>135983900</v>
      </c>
      <c r="X78" s="10">
        <f>SUM($B79:X79)</f>
        <v>135983900</v>
      </c>
      <c r="Y78" s="10">
        <f>SUM($B79:Y79)</f>
        <v>135983900</v>
      </c>
    </row>
    <row r="79" spans="1:25" x14ac:dyDescent="0.25">
      <c r="A79" s="4" t="s">
        <v>1</v>
      </c>
      <c r="B79" s="11">
        <v>0</v>
      </c>
      <c r="C79" s="11">
        <v>5644000</v>
      </c>
      <c r="D79" s="11">
        <v>11287000</v>
      </c>
      <c r="E79" s="11">
        <v>16554000</v>
      </c>
      <c r="F79" s="11">
        <v>22574000</v>
      </c>
      <c r="G79" s="11">
        <v>22574000</v>
      </c>
      <c r="H79" s="11">
        <v>22574000</v>
      </c>
      <c r="I79" s="11">
        <v>15049000</v>
      </c>
      <c r="J79" s="11">
        <v>11287000</v>
      </c>
      <c r="K79" s="11">
        <f>135983900-J78</f>
        <v>8440900</v>
      </c>
      <c r="L79" s="19"/>
      <c r="M79" s="11"/>
      <c r="N79" s="11"/>
      <c r="O79" s="11"/>
      <c r="P79" s="11"/>
      <c r="Q79" s="11"/>
      <c r="R79" s="11"/>
      <c r="S79" s="11"/>
      <c r="T79" s="11"/>
      <c r="U79" s="11"/>
      <c r="V79" s="11"/>
      <c r="W79" s="12"/>
      <c r="X79" s="12"/>
      <c r="Y79" s="12"/>
    </row>
    <row r="80" spans="1:25" x14ac:dyDescent="0.25">
      <c r="A80" s="4" t="s">
        <v>13</v>
      </c>
      <c r="B80" s="13">
        <f>SUM($B81:B81)</f>
        <v>0</v>
      </c>
      <c r="C80" s="13">
        <f>SUM($B81:C81)</f>
        <v>0</v>
      </c>
      <c r="D80" s="13">
        <f>SUM($B81:D81)</f>
        <v>0</v>
      </c>
      <c r="E80" s="13">
        <f>SUM($B81:E81)</f>
        <v>0</v>
      </c>
      <c r="F80" s="13">
        <f>SUM($B81:F81)</f>
        <v>0</v>
      </c>
      <c r="G80" s="13">
        <f>SUM($B81:G81)</f>
        <v>0</v>
      </c>
      <c r="H80" s="13">
        <f>SUM($B81:H81)</f>
        <v>0</v>
      </c>
      <c r="I80" s="13">
        <f>SUM($B81:I81)</f>
        <v>0</v>
      </c>
      <c r="J80" s="13">
        <f>SUM($B81:J81)</f>
        <v>0</v>
      </c>
      <c r="K80" s="13">
        <f>SUM($B81:K81)</f>
        <v>0</v>
      </c>
      <c r="L80" s="13">
        <f>SUM($B81:L81)</f>
        <v>0</v>
      </c>
      <c r="M80" s="13">
        <f>SUM($B81:M81)</f>
        <v>0</v>
      </c>
      <c r="N80" s="13">
        <f>SUM($B81:N81)</f>
        <v>0</v>
      </c>
      <c r="O80" s="13">
        <f>SUM($B81:O81)</f>
        <v>0</v>
      </c>
      <c r="P80" s="13">
        <f>SUM($B81:P81)</f>
        <v>0</v>
      </c>
      <c r="Q80" s="13">
        <f>SUM($B81:Q81)</f>
        <v>0</v>
      </c>
      <c r="R80" s="13">
        <f>SUM($B81:R81)</f>
        <v>0</v>
      </c>
      <c r="S80" s="13">
        <f>SUM($B81:S81)</f>
        <v>0</v>
      </c>
      <c r="T80" s="13">
        <f>SUM($B81:T81)</f>
        <v>0</v>
      </c>
      <c r="U80" s="13">
        <f>SUM($B81:U81)</f>
        <v>0</v>
      </c>
      <c r="V80" s="13">
        <f>SUM($B81:V81)</f>
        <v>0</v>
      </c>
      <c r="W80" s="13">
        <f>SUM($B81:W81)</f>
        <v>0</v>
      </c>
      <c r="X80" s="13">
        <f>SUM($B81:X81)</f>
        <v>0</v>
      </c>
      <c r="Y80" s="13">
        <f>SUM($B81:Y81)</f>
        <v>0</v>
      </c>
    </row>
    <row r="81" spans="1:25" x14ac:dyDescent="0.25">
      <c r="A81" s="5" t="s">
        <v>2</v>
      </c>
      <c r="B81" s="13">
        <v>0</v>
      </c>
      <c r="C81" s="14"/>
      <c r="D81" s="14"/>
      <c r="E81" s="14"/>
      <c r="F81" s="14"/>
      <c r="G81" s="14"/>
      <c r="H81" s="14"/>
      <c r="I81" s="14"/>
      <c r="J81" s="14"/>
      <c r="K81" s="14"/>
      <c r="L81" s="14"/>
      <c r="M81" s="14"/>
      <c r="N81" s="14"/>
      <c r="O81" s="14"/>
      <c r="P81" s="14"/>
      <c r="Q81" s="14"/>
      <c r="R81" s="14"/>
      <c r="S81" s="14"/>
      <c r="T81" s="14"/>
      <c r="U81" s="14"/>
      <c r="V81" s="14"/>
      <c r="W81" s="14"/>
      <c r="X81" s="14"/>
      <c r="Y81" s="14"/>
    </row>
    <row r="102" spans="1:25" x14ac:dyDescent="0.25">
      <c r="A102" s="2" t="s">
        <v>6</v>
      </c>
      <c r="B102" s="3" t="s">
        <v>14</v>
      </c>
      <c r="C102" s="3" t="s">
        <v>15</v>
      </c>
      <c r="D102" s="3" t="s">
        <v>16</v>
      </c>
      <c r="E102" s="3" t="s">
        <v>17</v>
      </c>
      <c r="F102" s="3" t="s">
        <v>18</v>
      </c>
      <c r="G102" s="3" t="s">
        <v>19</v>
      </c>
      <c r="H102" s="3" t="s">
        <v>20</v>
      </c>
      <c r="I102" s="3" t="s">
        <v>21</v>
      </c>
      <c r="J102" s="3" t="s">
        <v>22</v>
      </c>
      <c r="K102" s="3" t="s">
        <v>23</v>
      </c>
      <c r="L102" s="3" t="s">
        <v>24</v>
      </c>
      <c r="M102" s="3" t="s">
        <v>25</v>
      </c>
      <c r="N102" s="3" t="s">
        <v>26</v>
      </c>
      <c r="O102" s="3" t="s">
        <v>27</v>
      </c>
      <c r="P102" s="3" t="s">
        <v>28</v>
      </c>
      <c r="Q102" s="3" t="s">
        <v>29</v>
      </c>
      <c r="R102" s="3" t="s">
        <v>30</v>
      </c>
      <c r="S102" s="3" t="s">
        <v>31</v>
      </c>
      <c r="T102" s="3" t="s">
        <v>32</v>
      </c>
      <c r="U102" s="3" t="s">
        <v>33</v>
      </c>
      <c r="V102" s="3" t="s">
        <v>34</v>
      </c>
      <c r="W102" s="3" t="s">
        <v>35</v>
      </c>
      <c r="X102" s="3" t="s">
        <v>36</v>
      </c>
      <c r="Y102" s="3" t="s">
        <v>37</v>
      </c>
    </row>
    <row r="103" spans="1:25" x14ac:dyDescent="0.25">
      <c r="A103" s="4" t="s">
        <v>12</v>
      </c>
      <c r="B103" s="10">
        <f>SUM($B104:B104)</f>
        <v>5175000</v>
      </c>
      <c r="C103" s="10">
        <f>SUM($B104:C104)</f>
        <v>57727000</v>
      </c>
      <c r="D103" s="10">
        <f>SUM($B104:D104)</f>
        <v>141188000</v>
      </c>
      <c r="E103" s="10">
        <f>SUM($B104:E104)</f>
        <v>230060000</v>
      </c>
      <c r="F103" s="10">
        <f>SUM($B104:F104)</f>
        <v>350600000</v>
      </c>
      <c r="G103" s="10">
        <f>SUM($B104:G104)</f>
        <v>471140000</v>
      </c>
      <c r="H103" s="10">
        <f>SUM($B104:H104)</f>
        <v>617326000</v>
      </c>
      <c r="I103" s="10">
        <f>SUM($B104:I104)</f>
        <v>730381000</v>
      </c>
      <c r="J103" s="10">
        <f>SUM($B104:J104)</f>
        <v>826850000</v>
      </c>
      <c r="K103" s="10">
        <f>SUM($B104:K104)</f>
        <v>893808690</v>
      </c>
      <c r="L103" s="10">
        <f>SUM($B104:L104)</f>
        <v>896844690</v>
      </c>
      <c r="M103" s="10">
        <f>SUM($B104:M104)</f>
        <v>899921690</v>
      </c>
      <c r="N103" s="10">
        <f>SUM($B104:N104)</f>
        <v>902998690</v>
      </c>
      <c r="O103" s="10">
        <f>SUM($B104:O104)</f>
        <v>906075690</v>
      </c>
      <c r="P103" s="10">
        <f>SUM($B104:P104)</f>
        <v>909152690</v>
      </c>
      <c r="Q103" s="10">
        <f>SUM($B104:Q104)</f>
        <v>912272690</v>
      </c>
      <c r="R103" s="10">
        <f>SUM($B104:R104)</f>
        <v>915392690</v>
      </c>
      <c r="S103" s="10">
        <f>SUM($B104:S104)</f>
        <v>918512690</v>
      </c>
      <c r="T103" s="10">
        <f>SUM($B104:T104)</f>
        <v>921632690</v>
      </c>
      <c r="U103" s="10">
        <f>SUM($B104:U104)</f>
        <v>924802690</v>
      </c>
      <c r="V103" s="10">
        <f>SUM($B104:V104)</f>
        <v>927972690</v>
      </c>
      <c r="W103" s="10">
        <f>SUM($B104:W104)</f>
        <v>931142690</v>
      </c>
      <c r="X103" s="10">
        <f>SUM($B104:X104)</f>
        <v>934312690</v>
      </c>
      <c r="Y103" s="10">
        <f>SUM($B104:Y104)</f>
        <v>936163690</v>
      </c>
    </row>
    <row r="104" spans="1:25" x14ac:dyDescent="0.25">
      <c r="A104" s="4" t="s">
        <v>1</v>
      </c>
      <c r="B104" s="15">
        <f t="shared" ref="B104:K104" si="0">SUM(B4,B29,B54,B79)</f>
        <v>5175000</v>
      </c>
      <c r="C104" s="15">
        <f t="shared" si="0"/>
        <v>52552000</v>
      </c>
      <c r="D104" s="15">
        <f t="shared" si="0"/>
        <v>83461000</v>
      </c>
      <c r="E104" s="15">
        <f t="shared" si="0"/>
        <v>88872000</v>
      </c>
      <c r="F104" s="15">
        <f t="shared" si="0"/>
        <v>120540000</v>
      </c>
      <c r="G104" s="15">
        <f t="shared" si="0"/>
        <v>120540000</v>
      </c>
      <c r="H104" s="15">
        <f t="shared" si="0"/>
        <v>146186000</v>
      </c>
      <c r="I104" s="15">
        <f t="shared" si="0"/>
        <v>113055000</v>
      </c>
      <c r="J104" s="15">
        <f t="shared" si="0"/>
        <v>96469000</v>
      </c>
      <c r="K104" s="15">
        <f t="shared" si="0"/>
        <v>66958690</v>
      </c>
      <c r="L104" s="15">
        <f t="shared" ref="L104:Y104" si="1">SUM(L4,L79)</f>
        <v>3036000</v>
      </c>
      <c r="M104" s="15">
        <f t="shared" si="1"/>
        <v>3077000</v>
      </c>
      <c r="N104" s="15">
        <f t="shared" si="1"/>
        <v>3077000</v>
      </c>
      <c r="O104" s="15">
        <f t="shared" si="1"/>
        <v>3077000</v>
      </c>
      <c r="P104" s="15">
        <f t="shared" si="1"/>
        <v>3077000</v>
      </c>
      <c r="Q104" s="15">
        <f t="shared" si="1"/>
        <v>3120000</v>
      </c>
      <c r="R104" s="15">
        <f t="shared" si="1"/>
        <v>3120000</v>
      </c>
      <c r="S104" s="15">
        <f t="shared" si="1"/>
        <v>3120000</v>
      </c>
      <c r="T104" s="15">
        <f t="shared" si="1"/>
        <v>3120000</v>
      </c>
      <c r="U104" s="15">
        <f t="shared" si="1"/>
        <v>3170000</v>
      </c>
      <c r="V104" s="15">
        <f t="shared" si="1"/>
        <v>3170000</v>
      </c>
      <c r="W104" s="15">
        <f t="shared" si="1"/>
        <v>3170000</v>
      </c>
      <c r="X104" s="15">
        <f t="shared" si="1"/>
        <v>3170000</v>
      </c>
      <c r="Y104" s="15">
        <f t="shared" si="1"/>
        <v>1851000</v>
      </c>
    </row>
    <row r="105" spans="1:25" x14ac:dyDescent="0.25">
      <c r="A105" s="4" t="s">
        <v>13</v>
      </c>
      <c r="B105" s="13">
        <f>SUM($B106:B106)</f>
        <v>5174249.88</v>
      </c>
      <c r="C105" s="13">
        <f>SUM($B106:C106)</f>
        <v>5174249.88</v>
      </c>
      <c r="D105" s="13">
        <f>SUM($B106:D106)</f>
        <v>5174249.88</v>
      </c>
      <c r="E105" s="13">
        <f>SUM($B106:E106)</f>
        <v>5174249.88</v>
      </c>
      <c r="F105" s="13">
        <f>SUM($B106:F106)</f>
        <v>5174249.88</v>
      </c>
      <c r="G105" s="13">
        <f>SUM($B106:G106)</f>
        <v>5174249.88</v>
      </c>
      <c r="H105" s="13">
        <f>SUM($B106:H106)</f>
        <v>5174249.88</v>
      </c>
      <c r="I105" s="13">
        <f>SUM($B106:I106)</f>
        <v>5174249.88</v>
      </c>
      <c r="J105" s="13">
        <f>SUM($B106:J106)</f>
        <v>5174249.88</v>
      </c>
      <c r="K105" s="13">
        <f>SUM($B106:K106)</f>
        <v>5174249.88</v>
      </c>
      <c r="L105" s="13">
        <f>SUM($B106:L106)</f>
        <v>5174249.88</v>
      </c>
      <c r="M105" s="13">
        <f>SUM($B106:M106)</f>
        <v>5174249.88</v>
      </c>
      <c r="N105" s="13">
        <f>SUM($B106:N106)</f>
        <v>5174249.88</v>
      </c>
      <c r="O105" s="13">
        <f>SUM($B106:O106)</f>
        <v>5174249.88</v>
      </c>
      <c r="P105" s="13">
        <f>SUM($B106:P106)</f>
        <v>5174249.88</v>
      </c>
      <c r="Q105" s="13">
        <f>SUM($B106:Q106)</f>
        <v>5174249.88</v>
      </c>
      <c r="R105" s="13">
        <f>SUM($B106:R106)</f>
        <v>5174249.88</v>
      </c>
      <c r="S105" s="13">
        <f>SUM($B106:S106)</f>
        <v>5174249.88</v>
      </c>
      <c r="T105" s="13">
        <f>SUM($B106:T106)</f>
        <v>5174249.88</v>
      </c>
      <c r="U105" s="13">
        <f>SUM($B106:U106)</f>
        <v>5174249.88</v>
      </c>
      <c r="V105" s="13">
        <f>SUM($B106:V106)</f>
        <v>5174249.88</v>
      </c>
      <c r="W105" s="13">
        <f>SUM($B106:W106)</f>
        <v>5174249.88</v>
      </c>
      <c r="X105" s="13">
        <f>SUM($B106:X106)</f>
        <v>5174249.88</v>
      </c>
      <c r="Y105" s="13">
        <f>SUM($B106:Y106)</f>
        <v>5174249.88</v>
      </c>
    </row>
    <row r="106" spans="1:25" x14ac:dyDescent="0.25">
      <c r="A106" s="5" t="s">
        <v>2</v>
      </c>
      <c r="B106" s="16">
        <f>SUM(B6,B31,B56,B81)</f>
        <v>5174249.88</v>
      </c>
      <c r="C106" s="16"/>
      <c r="D106" s="16"/>
      <c r="E106" s="16"/>
      <c r="F106" s="16"/>
      <c r="G106" s="16"/>
      <c r="H106" s="16"/>
      <c r="I106" s="16"/>
      <c r="J106" s="16"/>
      <c r="K106" s="16"/>
      <c r="L106" s="16"/>
      <c r="M106" s="16"/>
      <c r="N106" s="16"/>
      <c r="O106" s="16"/>
      <c r="P106" s="16"/>
      <c r="Q106" s="16"/>
      <c r="R106" s="16"/>
      <c r="S106" s="16"/>
      <c r="T106" s="16"/>
      <c r="U106" s="16"/>
      <c r="V106" s="16"/>
      <c r="W106" s="16"/>
      <c r="X106" s="16"/>
      <c r="Y106" s="16"/>
    </row>
  </sheetData>
  <phoneticPr fontId="4" type="noConversion"/>
  <pageMargins left="0.25" right="0.25" top="0.75" bottom="0.75" header="0.3" footer="0.3"/>
  <pageSetup scale="31" fitToHeight="0" orientation="landscape" r:id="rId1"/>
  <ignoredErrors>
    <ignoredError sqref="B104:K104"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4B454-E9B2-4961-BA98-5617435BDAC7}">
  <sheetPr codeName="Sheet2"/>
  <dimension ref="A2:Y56"/>
  <sheetViews>
    <sheetView zoomScaleNormal="100" workbookViewId="0">
      <selection activeCell="G18" sqref="G18"/>
    </sheetView>
  </sheetViews>
  <sheetFormatPr defaultRowHeight="15" x14ac:dyDescent="0.25"/>
  <cols>
    <col min="1" max="1" width="50.85546875" customWidth="1"/>
    <col min="2" max="25" width="8.42578125" customWidth="1"/>
  </cols>
  <sheetData>
    <row r="2" spans="1:11" x14ac:dyDescent="0.25">
      <c r="A2" s="2" t="s">
        <v>3</v>
      </c>
      <c r="B2" s="3" t="s">
        <v>14</v>
      </c>
      <c r="C2" s="3" t="s">
        <v>15</v>
      </c>
      <c r="D2" s="3" t="s">
        <v>16</v>
      </c>
      <c r="E2" s="3" t="s">
        <v>17</v>
      </c>
      <c r="F2" s="3" t="s">
        <v>39</v>
      </c>
      <c r="G2" s="3" t="s">
        <v>19</v>
      </c>
      <c r="H2" s="3" t="s">
        <v>20</v>
      </c>
      <c r="I2" s="3" t="s">
        <v>21</v>
      </c>
      <c r="J2" s="3" t="s">
        <v>18</v>
      </c>
      <c r="K2" s="3" t="s">
        <v>23</v>
      </c>
    </row>
    <row r="3" spans="1:11" x14ac:dyDescent="0.25">
      <c r="A3" s="7" t="s">
        <v>7</v>
      </c>
      <c r="B3" s="4">
        <f>SUM($B4:B4)</f>
        <v>10</v>
      </c>
      <c r="C3" s="4">
        <f>SUM($B4:C4)</f>
        <v>160</v>
      </c>
      <c r="D3" s="4">
        <f>SUM($B4:D4)</f>
        <v>460</v>
      </c>
      <c r="E3" s="4">
        <f>SUM($B4:E4)</f>
        <v>760</v>
      </c>
      <c r="F3" s="4">
        <f>SUM($B4:F4)</f>
        <v>1060</v>
      </c>
      <c r="G3" s="4">
        <f>SUM($B4:G4)</f>
        <v>1435</v>
      </c>
      <c r="H3" s="4">
        <f>SUM($B4:H4)</f>
        <v>1885</v>
      </c>
      <c r="I3" s="4">
        <f>SUM($B4:I4)</f>
        <v>2230</v>
      </c>
      <c r="J3" s="4">
        <f>SUM($B4:J4)</f>
        <v>2430</v>
      </c>
      <c r="K3" s="4">
        <f>SUM($B4:K4)</f>
        <v>2575</v>
      </c>
    </row>
    <row r="4" spans="1:11" x14ac:dyDescent="0.25">
      <c r="A4" s="17" t="s">
        <v>8</v>
      </c>
      <c r="B4" s="18">
        <v>10</v>
      </c>
      <c r="C4" s="18">
        <v>150</v>
      </c>
      <c r="D4" s="18">
        <v>300</v>
      </c>
      <c r="E4" s="18">
        <v>300</v>
      </c>
      <c r="F4" s="18">
        <v>300</v>
      </c>
      <c r="G4" s="18">
        <v>375</v>
      </c>
      <c r="H4" s="18">
        <v>450</v>
      </c>
      <c r="I4" s="18">
        <v>345</v>
      </c>
      <c r="J4" s="18">
        <v>200</v>
      </c>
      <c r="K4" s="18">
        <v>145</v>
      </c>
    </row>
    <row r="5" spans="1:11" x14ac:dyDescent="0.25">
      <c r="A5" s="7" t="s">
        <v>9</v>
      </c>
      <c r="B5" s="6">
        <f>SUM($B6:B6)</f>
        <v>10</v>
      </c>
      <c r="C5" s="6">
        <f>SUM($B6:C6)</f>
        <v>10</v>
      </c>
      <c r="D5" s="6">
        <f>SUM($B6:D6)</f>
        <v>10</v>
      </c>
      <c r="E5" s="6">
        <f>SUM($B6:E6)</f>
        <v>10</v>
      </c>
      <c r="F5" s="6">
        <f>SUM($B6:F6)</f>
        <v>10</v>
      </c>
      <c r="G5" s="6">
        <f>SUM($B6:G6)</f>
        <v>10</v>
      </c>
      <c r="H5" s="6">
        <f>SUM($B6:H6)</f>
        <v>10</v>
      </c>
      <c r="I5" s="6">
        <f>SUM($B6:I6)</f>
        <v>10</v>
      </c>
      <c r="J5" s="6">
        <f>SUM($B6:J6)</f>
        <v>10</v>
      </c>
      <c r="K5" s="6">
        <f>SUM($B6:K6)</f>
        <v>10</v>
      </c>
    </row>
    <row r="6" spans="1:11" x14ac:dyDescent="0.25">
      <c r="A6" s="17" t="s">
        <v>10</v>
      </c>
      <c r="B6" s="6">
        <v>10</v>
      </c>
      <c r="C6" s="6"/>
      <c r="D6" s="6"/>
      <c r="E6" s="6"/>
      <c r="F6" s="6"/>
      <c r="G6" s="6"/>
      <c r="H6" s="6"/>
      <c r="I6" s="6"/>
      <c r="J6" s="6"/>
      <c r="K6" s="6"/>
    </row>
    <row r="27" spans="1:11" x14ac:dyDescent="0.25">
      <c r="A27" s="9" t="s">
        <v>4</v>
      </c>
      <c r="B27" s="3" t="s">
        <v>14</v>
      </c>
      <c r="C27" s="3" t="s">
        <v>15</v>
      </c>
      <c r="D27" s="3" t="s">
        <v>16</v>
      </c>
      <c r="E27" s="3" t="s">
        <v>17</v>
      </c>
      <c r="F27" s="3" t="s">
        <v>39</v>
      </c>
      <c r="G27" s="3" t="s">
        <v>19</v>
      </c>
      <c r="H27" s="3" t="s">
        <v>20</v>
      </c>
      <c r="I27" s="3" t="s">
        <v>21</v>
      </c>
      <c r="J27" s="3" t="s">
        <v>18</v>
      </c>
      <c r="K27" s="3" t="s">
        <v>23</v>
      </c>
    </row>
    <row r="28" spans="1:11" x14ac:dyDescent="0.25">
      <c r="A28" s="7" t="s">
        <v>7</v>
      </c>
      <c r="B28" s="4">
        <f>SUM($B29:B29)</f>
        <v>0</v>
      </c>
      <c r="C28" s="4">
        <f>SUM($B29:C29)</f>
        <v>1</v>
      </c>
      <c r="D28" s="4">
        <f>SUM($B29:D29)</f>
        <v>6</v>
      </c>
      <c r="E28" s="4">
        <f>SUM($B29:E29)</f>
        <v>11</v>
      </c>
      <c r="F28" s="4">
        <f>SUM($B29:F29)</f>
        <v>21</v>
      </c>
      <c r="G28" s="4">
        <f>SUM($B29:G29)</f>
        <v>31</v>
      </c>
      <c r="H28" s="4">
        <f>SUM($B29:H29)</f>
        <v>46</v>
      </c>
      <c r="I28" s="4">
        <f>SUM($B29:I29)</f>
        <v>56</v>
      </c>
      <c r="J28" s="4">
        <f>SUM($B29:J29)</f>
        <v>66</v>
      </c>
      <c r="K28" s="4">
        <f>SUM($B29:K29)</f>
        <v>71</v>
      </c>
    </row>
    <row r="29" spans="1:11" x14ac:dyDescent="0.25">
      <c r="A29" s="17" t="s">
        <v>8</v>
      </c>
      <c r="B29" s="18">
        <v>0</v>
      </c>
      <c r="C29" s="18">
        <v>1</v>
      </c>
      <c r="D29" s="18">
        <v>5</v>
      </c>
      <c r="E29" s="18">
        <v>5</v>
      </c>
      <c r="F29" s="18">
        <v>10</v>
      </c>
      <c r="G29" s="18">
        <v>10</v>
      </c>
      <c r="H29" s="18">
        <v>15</v>
      </c>
      <c r="I29" s="18">
        <v>10</v>
      </c>
      <c r="J29" s="18">
        <v>10</v>
      </c>
      <c r="K29" s="18">
        <v>5</v>
      </c>
    </row>
    <row r="30" spans="1:11" x14ac:dyDescent="0.25">
      <c r="A30" s="7" t="s">
        <v>9</v>
      </c>
      <c r="B30" s="6">
        <f>SUM($B31:B31)</f>
        <v>0</v>
      </c>
      <c r="C30" s="6">
        <f>SUM($B31:C31)</f>
        <v>0</v>
      </c>
      <c r="D30" s="6">
        <f>SUM($B31:D31)</f>
        <v>0</v>
      </c>
      <c r="E30" s="6">
        <f>SUM($B31:E31)</f>
        <v>0</v>
      </c>
      <c r="F30" s="6">
        <f>SUM($B31:F31)</f>
        <v>0</v>
      </c>
      <c r="G30" s="6">
        <f>SUM($B31:G31)</f>
        <v>0</v>
      </c>
      <c r="H30" s="6">
        <f>SUM($B31:H31)</f>
        <v>0</v>
      </c>
      <c r="I30" s="6">
        <f>SUM($B31:I31)</f>
        <v>0</v>
      </c>
      <c r="J30" s="6">
        <f>SUM($B31:J31)</f>
        <v>0</v>
      </c>
      <c r="K30" s="6">
        <f>SUM($B31:K31)</f>
        <v>0</v>
      </c>
    </row>
    <row r="31" spans="1:11" x14ac:dyDescent="0.25">
      <c r="A31" s="17" t="s">
        <v>10</v>
      </c>
      <c r="B31" s="6">
        <v>0</v>
      </c>
      <c r="C31" s="6"/>
      <c r="D31" s="6"/>
      <c r="E31" s="6"/>
      <c r="F31" s="6"/>
      <c r="G31" s="6"/>
      <c r="H31" s="6"/>
      <c r="I31" s="6"/>
      <c r="J31" s="6"/>
      <c r="K31" s="6"/>
    </row>
    <row r="52" spans="1:25" x14ac:dyDescent="0.25">
      <c r="A52" s="9" t="s">
        <v>11</v>
      </c>
      <c r="B52" s="3" t="s">
        <v>14</v>
      </c>
      <c r="C52" s="3" t="s">
        <v>15</v>
      </c>
      <c r="D52" s="3" t="s">
        <v>16</v>
      </c>
      <c r="E52" s="3" t="s">
        <v>17</v>
      </c>
      <c r="F52" s="3" t="s">
        <v>39</v>
      </c>
      <c r="G52" s="3" t="s">
        <v>19</v>
      </c>
      <c r="H52" s="3" t="s">
        <v>20</v>
      </c>
      <c r="I52" s="3" t="s">
        <v>21</v>
      </c>
      <c r="J52" s="3" t="s">
        <v>18</v>
      </c>
      <c r="K52" s="3" t="s">
        <v>23</v>
      </c>
      <c r="L52" s="3" t="s">
        <v>24</v>
      </c>
      <c r="M52" s="3" t="s">
        <v>25</v>
      </c>
      <c r="N52" s="3" t="s">
        <v>22</v>
      </c>
      <c r="O52" s="3" t="s">
        <v>27</v>
      </c>
      <c r="P52" s="3" t="s">
        <v>28</v>
      </c>
      <c r="Q52" s="3" t="s">
        <v>29</v>
      </c>
      <c r="R52" s="3" t="s">
        <v>26</v>
      </c>
      <c r="S52" s="3" t="s">
        <v>31</v>
      </c>
      <c r="T52" s="3" t="s">
        <v>32</v>
      </c>
      <c r="U52" s="3" t="s">
        <v>33</v>
      </c>
      <c r="V52" s="3" t="s">
        <v>30</v>
      </c>
      <c r="W52" s="3" t="s">
        <v>35</v>
      </c>
      <c r="X52" s="3" t="s">
        <v>36</v>
      </c>
      <c r="Y52" s="3" t="s">
        <v>37</v>
      </c>
    </row>
    <row r="53" spans="1:25" x14ac:dyDescent="0.25">
      <c r="A53" s="7" t="s">
        <v>7</v>
      </c>
      <c r="B53" s="4">
        <f>SUM($B54:B54)</f>
        <v>0</v>
      </c>
      <c r="C53" s="4">
        <f>SUM($B54:C54)</f>
        <v>15</v>
      </c>
      <c r="D53" s="4">
        <f>SUM($B54:D54)</f>
        <v>45</v>
      </c>
      <c r="E53" s="4">
        <f>SUM($B54:E54)</f>
        <v>90</v>
      </c>
      <c r="F53" s="4">
        <f>SUM($B54:F54)</f>
        <v>150</v>
      </c>
      <c r="G53" s="4">
        <f>SUM($B54:G54)</f>
        <v>210</v>
      </c>
      <c r="H53" s="4">
        <f>SUM($B54:H54)</f>
        <v>270</v>
      </c>
      <c r="I53" s="4">
        <f>SUM($B54:I54)</f>
        <v>310</v>
      </c>
      <c r="J53" s="4">
        <f>SUM($B54:J54)</f>
        <v>340</v>
      </c>
      <c r="K53" s="4">
        <f>SUM($B54:K54)</f>
        <v>365</v>
      </c>
      <c r="L53" s="4">
        <f>SUM($B54:L54)</f>
        <v>365</v>
      </c>
      <c r="M53" s="4">
        <f>SUM($B54:M54)</f>
        <v>365</v>
      </c>
      <c r="N53" s="4">
        <f>SUM($B54:N54)</f>
        <v>365</v>
      </c>
      <c r="O53" s="4">
        <f>SUM($B54:O54)</f>
        <v>365</v>
      </c>
      <c r="P53" s="4">
        <f>SUM($B54:P54)</f>
        <v>365</v>
      </c>
      <c r="Q53" s="4">
        <f>SUM($B54:Q54)</f>
        <v>365</v>
      </c>
      <c r="R53" s="4">
        <f>SUM($B54:R54)</f>
        <v>365</v>
      </c>
      <c r="S53" s="4">
        <f>SUM($B54:S54)</f>
        <v>365</v>
      </c>
      <c r="T53" s="4">
        <f>SUM($B54:T54)</f>
        <v>365</v>
      </c>
      <c r="U53" s="4">
        <f>SUM($B54:U54)</f>
        <v>365</v>
      </c>
      <c r="V53" s="4">
        <f>SUM($B54:V54)</f>
        <v>365</v>
      </c>
      <c r="W53" s="4">
        <f>SUM($B54:W54)</f>
        <v>365</v>
      </c>
      <c r="X53" s="4">
        <f>SUM($B54:X54)</f>
        <v>365</v>
      </c>
      <c r="Y53" s="4">
        <f>SUM($B54:Y54)</f>
        <v>365</v>
      </c>
    </row>
    <row r="54" spans="1:25" x14ac:dyDescent="0.25">
      <c r="A54" s="17" t="s">
        <v>8</v>
      </c>
      <c r="B54" s="18">
        <v>0</v>
      </c>
      <c r="C54" s="18">
        <v>15</v>
      </c>
      <c r="D54" s="18">
        <v>30</v>
      </c>
      <c r="E54" s="18">
        <v>45</v>
      </c>
      <c r="F54" s="18">
        <v>60</v>
      </c>
      <c r="G54" s="18">
        <v>60</v>
      </c>
      <c r="H54" s="18">
        <v>60</v>
      </c>
      <c r="I54" s="18">
        <v>40</v>
      </c>
      <c r="J54" s="18">
        <v>30</v>
      </c>
      <c r="K54" s="18">
        <v>25</v>
      </c>
      <c r="L54" s="18"/>
      <c r="M54" s="18"/>
      <c r="N54" s="18"/>
      <c r="O54" s="18"/>
      <c r="P54" s="18"/>
      <c r="Q54" s="18"/>
      <c r="R54" s="18"/>
      <c r="S54" s="18"/>
      <c r="T54" s="18"/>
      <c r="U54" s="18"/>
      <c r="V54" s="18"/>
      <c r="W54" s="18"/>
      <c r="X54" s="18"/>
      <c r="Y54" s="18"/>
    </row>
    <row r="55" spans="1:25" x14ac:dyDescent="0.25">
      <c r="A55" s="7" t="s">
        <v>9</v>
      </c>
      <c r="B55" s="6">
        <f>SUM($B56:B56)</f>
        <v>0</v>
      </c>
      <c r="C55" s="6">
        <f>SUM($B56:C56)</f>
        <v>0</v>
      </c>
      <c r="D55" s="6">
        <f>SUM($B56:D56)</f>
        <v>0</v>
      </c>
      <c r="E55" s="6">
        <f>SUM($B56:E56)</f>
        <v>0</v>
      </c>
      <c r="F55" s="6">
        <f>SUM($B56:F56)</f>
        <v>0</v>
      </c>
      <c r="G55" s="6">
        <f>SUM($B56:G56)</f>
        <v>0</v>
      </c>
      <c r="H55" s="6">
        <f>SUM($B56:H56)</f>
        <v>0</v>
      </c>
      <c r="I55" s="6">
        <f>SUM($B56:I56)</f>
        <v>0</v>
      </c>
      <c r="J55" s="6">
        <f>SUM($B56:J56)</f>
        <v>0</v>
      </c>
      <c r="K55" s="6">
        <f>SUM($B56:K56)</f>
        <v>0</v>
      </c>
      <c r="L55" s="6">
        <f>SUM($B56:L56)</f>
        <v>0</v>
      </c>
      <c r="M55" s="6">
        <f>SUM($B56:M56)</f>
        <v>0</v>
      </c>
      <c r="N55" s="6">
        <f>SUM($B56:N56)</f>
        <v>0</v>
      </c>
      <c r="O55" s="6">
        <f>SUM($B56:O56)</f>
        <v>0</v>
      </c>
      <c r="P55" s="6">
        <f>SUM($B56:P56)</f>
        <v>0</v>
      </c>
      <c r="Q55" s="6">
        <f>SUM($B56:Q56)</f>
        <v>0</v>
      </c>
      <c r="R55" s="6">
        <f>SUM($B56:R56)</f>
        <v>0</v>
      </c>
      <c r="S55" s="6">
        <f>SUM($B56:S56)</f>
        <v>0</v>
      </c>
      <c r="T55" s="6">
        <f>SUM($B56:T56)</f>
        <v>0</v>
      </c>
      <c r="U55" s="6">
        <f>SUM($B56:U56)</f>
        <v>0</v>
      </c>
      <c r="V55" s="6">
        <f>SUM($B56:V56)</f>
        <v>0</v>
      </c>
      <c r="W55" s="6">
        <f>SUM($B56:W56)</f>
        <v>0</v>
      </c>
      <c r="X55" s="6">
        <f>SUM($B56:X56)</f>
        <v>0</v>
      </c>
      <c r="Y55" s="6">
        <f>SUM($B56:Y56)</f>
        <v>0</v>
      </c>
    </row>
    <row r="56" spans="1:25" x14ac:dyDescent="0.25">
      <c r="A56" s="17" t="s">
        <v>10</v>
      </c>
      <c r="B56" s="6">
        <v>0</v>
      </c>
      <c r="C56" s="6"/>
      <c r="D56" s="6"/>
      <c r="E56" s="6"/>
      <c r="F56" s="6"/>
      <c r="G56" s="6"/>
      <c r="H56" s="6"/>
      <c r="I56" s="6"/>
      <c r="J56" s="6"/>
      <c r="K56" s="6"/>
      <c r="L56" s="6"/>
      <c r="M56" s="6"/>
      <c r="N56" s="6"/>
      <c r="O56" s="6"/>
      <c r="P56" s="6"/>
      <c r="Q56" s="6"/>
      <c r="R56" s="6"/>
      <c r="S56" s="6"/>
      <c r="T56" s="6"/>
      <c r="U56" s="6"/>
      <c r="V56" s="6"/>
      <c r="W56" s="6"/>
      <c r="X56" s="6"/>
      <c r="Y56" s="6"/>
    </row>
  </sheetData>
  <phoneticPr fontId="4"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D26AEEB6A4FE4F8F750CE4512C0996" ma:contentTypeVersion="14" ma:contentTypeDescription="Create a new document." ma:contentTypeScope="" ma:versionID="f687e284b3a932b20be338010266f43c">
  <xsd:schema xmlns:xsd="http://www.w3.org/2001/XMLSchema" xmlns:xs="http://www.w3.org/2001/XMLSchema" xmlns:p="http://schemas.microsoft.com/office/2006/metadata/properties" xmlns:ns2="eae6cd4c-37f2-4cdd-a6fa-7c4d11d7e288" xmlns:ns3="9e9056d7-2ccc-4c1e-b3cd-45beb46bc225" targetNamespace="http://schemas.microsoft.com/office/2006/metadata/properties" ma:root="true" ma:fieldsID="8668511de970fa6706c6e4c5f2a98c10" ns2:_="" ns3:_="">
    <xsd:import namespace="eae6cd4c-37f2-4cdd-a6fa-7c4d11d7e288"/>
    <xsd:import namespace="9e9056d7-2ccc-4c1e-b3cd-45beb46bc2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e6cd4c-37f2-4cdd-a6fa-7c4d11d7e2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9056d7-2ccc-4c1e-b3cd-45beb46bc22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87384b4-9473-489e-953f-0722a288d5f4}" ma:internalName="TaxCatchAll" ma:showField="CatchAllData" ma:web="9e9056d7-2ccc-4c1e-b3cd-45beb46bc2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e6cd4c-37f2-4cdd-a6fa-7c4d11d7e288">
      <Terms xmlns="http://schemas.microsoft.com/office/infopath/2007/PartnerControls"/>
    </lcf76f155ced4ddcb4097134ff3c332f>
    <TaxCatchAll xmlns="9e9056d7-2ccc-4c1e-b3cd-45beb46bc225" xsi:nil="true"/>
  </documentManagement>
</p:properties>
</file>

<file path=customXml/itemProps1.xml><?xml version="1.0" encoding="utf-8"?>
<ds:datastoreItem xmlns:ds="http://schemas.openxmlformats.org/officeDocument/2006/customXml" ds:itemID="{B9C08447-54E6-4009-99FB-2E193DF2EEC4}"/>
</file>

<file path=customXml/itemProps2.xml><?xml version="1.0" encoding="utf-8"?>
<ds:datastoreItem xmlns:ds="http://schemas.openxmlformats.org/officeDocument/2006/customXml" ds:itemID="{3D439C30-458E-4596-A3ED-55B582D18047}"/>
</file>

<file path=customXml/itemProps3.xml><?xml version="1.0" encoding="utf-8"?>
<ds:datastoreItem xmlns:ds="http://schemas.openxmlformats.org/officeDocument/2006/customXml" ds:itemID="{99BE1822-E635-45D0-8EAA-FE1005243C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Financial Proj</vt:lpstr>
      <vt:lpstr>Performance Proj</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2026-01-29T14:32:38Z</dcterms:created>
  <dcterms:modified xsi:type="dcterms:W3CDTF">2026-01-29T14:33:59Z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y fmtid="{D5CDD505-2E9C-101B-9397-08002B2CF9AE}" pid="3" name="MediaServiceImageTags">
    <vt:lpwstr/>
  </property>
  <property fmtid="{D5CDD505-2E9C-101B-9397-08002B2CF9AE}" pid="4" name="ContentTypeId">
    <vt:lpwstr>0x01010057D26AEEB6A4FE4F8F750CE4512C0996</vt:lpwstr>
  </property>
</Properties>
</file>